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S Team\Programmers\ProgCmn\Documentation\HAI-AR\"/>
    </mc:Choice>
  </mc:AlternateContent>
  <xr:revisionPtr revIDLastSave="0" documentId="13_ncr:1_{BA25E0AE-4203-46BA-AFED-06EA134CE580}" xr6:coauthVersionLast="47" xr6:coauthVersionMax="47" xr10:uidLastSave="{00000000-0000-0000-0000-000000000000}"/>
  <bookViews>
    <workbookView xWindow="8010" yWindow="1575" windowWidth="17430" windowHeight="14055" xr2:uid="{00000000-000D-0000-FFFF-FFFF00000000}"/>
  </bookViews>
  <sheets>
    <sheet name="Instructions for use" sheetId="4" r:id="rId1"/>
    <sheet name="IPC RISK ASSESSMENT " sheetId="1" r:id="rId2"/>
    <sheet name="Prioritized Risks" sheetId="2" r:id="rId3"/>
    <sheet name="Resources" sheetId="5" r:id="rId4"/>
    <sheet name="Geographic Assessment Example" sheetId="3" r:id="rId5"/>
  </sheets>
  <definedNames>
    <definedName name="_xlnm._FilterDatabase" localSheetId="1" hidden="1">'IPC RISK ASSESSMENT '!$A$4:$N$172</definedName>
    <definedName name="_xlnm._FilterDatabase" localSheetId="2" hidden="1">'Prioritized Risks'!$F$2:$G$172</definedName>
    <definedName name="Potential_Risks">'IPC RISK ASSESSMENT '!$A$4:$A$168</definedName>
    <definedName name="_xlnm.Print_Area" localSheetId="1">'IPC RISK ASSESSMENT '!$A$1:$M$172</definedName>
    <definedName name="_xlnm.Print_Titles" localSheetId="1">'IPC RISK ASSESSMENT '!$1:$5</definedName>
    <definedName name="Relative_Prioritized_Risks">'IPC RISK ASSESSMENT '!$M$4:$M$168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F156" i="2"/>
  <c r="G156" i="2"/>
  <c r="F135" i="2"/>
  <c r="G135" i="2"/>
  <c r="M75" i="1"/>
  <c r="G71" i="2" s="1"/>
  <c r="M160" i="1"/>
  <c r="M139" i="1"/>
  <c r="H172" i="2"/>
  <c r="F172" i="2"/>
  <c r="H171" i="2"/>
  <c r="F171" i="2"/>
  <c r="H170" i="2"/>
  <c r="F170" i="2"/>
  <c r="H169" i="2"/>
  <c r="F169" i="2"/>
  <c r="H168" i="2"/>
  <c r="F168" i="2"/>
  <c r="G167" i="2"/>
  <c r="F167" i="2"/>
  <c r="G166" i="2"/>
  <c r="F166" i="2"/>
  <c r="F165" i="2"/>
  <c r="F164" i="2"/>
  <c r="F163" i="2"/>
  <c r="F162" i="2"/>
  <c r="F161" i="2"/>
  <c r="G160" i="2"/>
  <c r="F160" i="2"/>
  <c r="F159" i="2"/>
  <c r="F158" i="2"/>
  <c r="F157" i="2"/>
  <c r="F155" i="2"/>
  <c r="F154" i="2"/>
  <c r="F153" i="2"/>
  <c r="G152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6" i="2"/>
  <c r="F137" i="2"/>
  <c r="G134" i="2"/>
  <c r="F134" i="2"/>
  <c r="F133" i="2"/>
  <c r="F132" i="2"/>
  <c r="F131" i="2"/>
  <c r="F130" i="2"/>
  <c r="F129" i="2"/>
  <c r="G128" i="2"/>
  <c r="F128" i="2"/>
  <c r="F127" i="2"/>
  <c r="F126" i="2"/>
  <c r="F125" i="2"/>
  <c r="F124" i="2"/>
  <c r="F123" i="2"/>
  <c r="F122" i="2"/>
  <c r="F121" i="2"/>
  <c r="F120" i="2"/>
  <c r="F119" i="2"/>
  <c r="F118" i="2"/>
  <c r="G117" i="2"/>
  <c r="F117" i="2"/>
  <c r="F116" i="2"/>
  <c r="F115" i="2"/>
  <c r="F114" i="2"/>
  <c r="F113" i="2"/>
  <c r="G112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G100" i="2"/>
  <c r="F100" i="2"/>
  <c r="F99" i="2"/>
  <c r="F98" i="2"/>
  <c r="F97" i="2"/>
  <c r="F96" i="2"/>
  <c r="F95" i="2"/>
  <c r="F94" i="2"/>
  <c r="G93" i="2"/>
  <c r="F93" i="2"/>
  <c r="F92" i="2"/>
  <c r="F91" i="2"/>
  <c r="F90" i="2"/>
  <c r="F89" i="2"/>
  <c r="F88" i="2"/>
  <c r="F87" i="2"/>
  <c r="F86" i="2"/>
  <c r="G85" i="2"/>
  <c r="F85" i="2"/>
  <c r="F84" i="2"/>
  <c r="F83" i="2"/>
  <c r="F82" i="2"/>
  <c r="F81" i="2"/>
  <c r="F80" i="2"/>
  <c r="F79" i="2"/>
  <c r="G78" i="2"/>
  <c r="F78" i="2"/>
  <c r="F77" i="2"/>
  <c r="F76" i="2"/>
  <c r="F75" i="2"/>
  <c r="F74" i="2"/>
  <c r="F73" i="2"/>
  <c r="F72" i="2"/>
  <c r="F70" i="2"/>
  <c r="F69" i="2"/>
  <c r="G68" i="2"/>
  <c r="F68" i="2"/>
  <c r="F67" i="2"/>
  <c r="F66" i="2"/>
  <c r="F65" i="2"/>
  <c r="F64" i="2"/>
  <c r="F63" i="2"/>
  <c r="G62" i="2"/>
  <c r="F62" i="2"/>
  <c r="F61" i="2"/>
  <c r="F60" i="2"/>
  <c r="F59" i="2"/>
  <c r="G58" i="2"/>
  <c r="F58" i="2"/>
  <c r="F57" i="2"/>
  <c r="F56" i="2"/>
  <c r="G55" i="2"/>
  <c r="F55" i="2"/>
  <c r="F54" i="2"/>
  <c r="F53" i="2"/>
  <c r="F52" i="2"/>
  <c r="G51" i="2"/>
  <c r="F51" i="2"/>
  <c r="F50" i="2"/>
  <c r="F49" i="2"/>
  <c r="F48" i="2"/>
  <c r="F47" i="2"/>
  <c r="F46" i="2"/>
  <c r="F45" i="2"/>
  <c r="G44" i="2"/>
  <c r="F44" i="2"/>
  <c r="F43" i="2"/>
  <c r="F42" i="2"/>
  <c r="F41" i="2"/>
  <c r="F40" i="2"/>
  <c r="F39" i="2"/>
  <c r="F38" i="2"/>
  <c r="F37" i="2"/>
  <c r="F36" i="2"/>
  <c r="F35" i="2"/>
  <c r="F34" i="2"/>
  <c r="G33" i="2"/>
  <c r="F33" i="2"/>
  <c r="G32" i="2"/>
  <c r="F32" i="2"/>
  <c r="F31" i="2"/>
  <c r="F30" i="2"/>
  <c r="F29" i="2"/>
  <c r="F28" i="2"/>
  <c r="F27" i="2"/>
  <c r="F26" i="2"/>
  <c r="F25" i="2"/>
  <c r="G24" i="2"/>
  <c r="F24" i="2"/>
  <c r="F23" i="2"/>
  <c r="F22" i="2"/>
  <c r="G21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L169" i="1"/>
  <c r="K169" i="1"/>
  <c r="J169" i="1"/>
  <c r="G169" i="1"/>
  <c r="F169" i="1"/>
  <c r="E169" i="1"/>
  <c r="C169" i="1"/>
  <c r="B169" i="1"/>
  <c r="M168" i="1"/>
  <c r="G164" i="2" s="1"/>
  <c r="M167" i="1"/>
  <c r="G163" i="2" s="1"/>
  <c r="M166" i="1"/>
  <c r="G162" i="2" s="1"/>
  <c r="M165" i="1"/>
  <c r="G161" i="2" s="1"/>
  <c r="M163" i="1"/>
  <c r="G159" i="2" s="1"/>
  <c r="M162" i="1"/>
  <c r="G158" i="2" s="1"/>
  <c r="M161" i="1"/>
  <c r="G157" i="2" s="1"/>
  <c r="M159" i="1"/>
  <c r="G155" i="2" s="1"/>
  <c r="M158" i="1"/>
  <c r="G154" i="2" s="1"/>
  <c r="M157" i="1"/>
  <c r="G153" i="2" s="1"/>
  <c r="M155" i="1"/>
  <c r="G151" i="2" s="1"/>
  <c r="M154" i="1"/>
  <c r="G150" i="2" s="1"/>
  <c r="M153" i="1"/>
  <c r="G149" i="2" s="1"/>
  <c r="M152" i="1"/>
  <c r="G148" i="2" s="1"/>
  <c r="M151" i="1"/>
  <c r="G147" i="2" s="1"/>
  <c r="M150" i="1"/>
  <c r="G146" i="2" s="1"/>
  <c r="M149" i="1"/>
  <c r="G145" i="2" s="1"/>
  <c r="M148" i="1"/>
  <c r="G144" i="2" s="1"/>
  <c r="M147" i="1"/>
  <c r="G143" i="2" s="1"/>
  <c r="M146" i="1"/>
  <c r="G142" i="2" s="1"/>
  <c r="M145" i="1"/>
  <c r="G141" i="2" s="1"/>
  <c r="M144" i="1"/>
  <c r="G140" i="2" s="1"/>
  <c r="M143" i="1"/>
  <c r="G139" i="2" s="1"/>
  <c r="M142" i="1"/>
  <c r="G138" i="2" s="1"/>
  <c r="M140" i="1"/>
  <c r="G136" i="2" s="1"/>
  <c r="M141" i="1"/>
  <c r="G137" i="2" s="1"/>
  <c r="M137" i="1"/>
  <c r="G133" i="2" s="1"/>
  <c r="M136" i="1"/>
  <c r="G132" i="2" s="1"/>
  <c r="M135" i="1"/>
  <c r="G131" i="2" s="1"/>
  <c r="M134" i="1"/>
  <c r="G130" i="2" s="1"/>
  <c r="M133" i="1"/>
  <c r="G129" i="2" s="1"/>
  <c r="M131" i="1"/>
  <c r="G127" i="2" s="1"/>
  <c r="M130" i="1"/>
  <c r="G126" i="2" s="1"/>
  <c r="M129" i="1"/>
  <c r="G125" i="2" s="1"/>
  <c r="M128" i="1"/>
  <c r="G124" i="2" s="1"/>
  <c r="M127" i="1"/>
  <c r="G123" i="2" s="1"/>
  <c r="M126" i="1"/>
  <c r="G122" i="2" s="1"/>
  <c r="M125" i="1"/>
  <c r="G121" i="2" s="1"/>
  <c r="M124" i="1"/>
  <c r="G120" i="2" s="1"/>
  <c r="M123" i="1"/>
  <c r="G119" i="2" s="1"/>
  <c r="M122" i="1"/>
  <c r="G118" i="2" s="1"/>
  <c r="M120" i="1"/>
  <c r="G116" i="2" s="1"/>
  <c r="M119" i="1"/>
  <c r="G115" i="2" s="1"/>
  <c r="M118" i="1"/>
  <c r="G114" i="2" s="1"/>
  <c r="M117" i="1"/>
  <c r="G113" i="2" s="1"/>
  <c r="M115" i="1"/>
  <c r="G111" i="2" s="1"/>
  <c r="M114" i="1"/>
  <c r="G110" i="2" s="1"/>
  <c r="M113" i="1"/>
  <c r="G109" i="2" s="1"/>
  <c r="M112" i="1"/>
  <c r="G108" i="2" s="1"/>
  <c r="M111" i="1"/>
  <c r="G107" i="2" s="1"/>
  <c r="M110" i="1"/>
  <c r="G106" i="2" s="1"/>
  <c r="M109" i="1"/>
  <c r="G105" i="2" s="1"/>
  <c r="M108" i="1"/>
  <c r="G104" i="2" s="1"/>
  <c r="M107" i="1"/>
  <c r="G103" i="2" s="1"/>
  <c r="M106" i="1"/>
  <c r="G102" i="2" s="1"/>
  <c r="M105" i="1"/>
  <c r="G101" i="2" s="1"/>
  <c r="M103" i="1"/>
  <c r="G99" i="2" s="1"/>
  <c r="M102" i="1"/>
  <c r="G98" i="2" s="1"/>
  <c r="M101" i="1"/>
  <c r="G97" i="2" s="1"/>
  <c r="M100" i="1"/>
  <c r="G96" i="2" s="1"/>
  <c r="M99" i="1"/>
  <c r="G95" i="2" s="1"/>
  <c r="M98" i="1"/>
  <c r="G94" i="2" s="1"/>
  <c r="M96" i="1"/>
  <c r="G92" i="2" s="1"/>
  <c r="M95" i="1"/>
  <c r="G91" i="2" s="1"/>
  <c r="M94" i="1"/>
  <c r="G90" i="2" s="1"/>
  <c r="M93" i="1"/>
  <c r="G89" i="2" s="1"/>
  <c r="M92" i="1"/>
  <c r="G88" i="2" s="1"/>
  <c r="M91" i="1"/>
  <c r="G87" i="2" s="1"/>
  <c r="M90" i="1"/>
  <c r="G86" i="2" s="1"/>
  <c r="M88" i="1"/>
  <c r="G84" i="2" s="1"/>
  <c r="M87" i="1"/>
  <c r="G83" i="2" s="1"/>
  <c r="M86" i="1"/>
  <c r="G82" i="2" s="1"/>
  <c r="M85" i="1"/>
  <c r="G81" i="2" s="1"/>
  <c r="M84" i="1"/>
  <c r="G80" i="2" s="1"/>
  <c r="M83" i="1"/>
  <c r="G79" i="2" s="1"/>
  <c r="M81" i="1"/>
  <c r="G77" i="2" s="1"/>
  <c r="M80" i="1"/>
  <c r="G76" i="2" s="1"/>
  <c r="M79" i="1"/>
  <c r="G75" i="2" s="1"/>
  <c r="M78" i="1"/>
  <c r="G74" i="2" s="1"/>
  <c r="M77" i="1"/>
  <c r="G73" i="2" s="1"/>
  <c r="M76" i="1"/>
  <c r="G72" i="2" s="1"/>
  <c r="M74" i="1"/>
  <c r="G70" i="2" s="1"/>
  <c r="M73" i="1"/>
  <c r="G69" i="2" s="1"/>
  <c r="M71" i="1"/>
  <c r="G67" i="2" s="1"/>
  <c r="M70" i="1"/>
  <c r="G66" i="2" s="1"/>
  <c r="M69" i="1"/>
  <c r="G65" i="2" s="1"/>
  <c r="M68" i="1"/>
  <c r="G64" i="2" s="1"/>
  <c r="M67" i="1"/>
  <c r="G63" i="2" s="1"/>
  <c r="M65" i="1"/>
  <c r="G61" i="2" s="1"/>
  <c r="M64" i="1"/>
  <c r="G60" i="2" s="1"/>
  <c r="M63" i="1"/>
  <c r="G59" i="2" s="1"/>
  <c r="M61" i="1"/>
  <c r="G57" i="2" s="1"/>
  <c r="M60" i="1"/>
  <c r="G56" i="2" s="1"/>
  <c r="M58" i="1"/>
  <c r="G54" i="2" s="1"/>
  <c r="M57" i="1"/>
  <c r="G53" i="2" s="1"/>
  <c r="M56" i="1"/>
  <c r="G52" i="2" s="1"/>
  <c r="M54" i="1"/>
  <c r="G50" i="2" s="1"/>
  <c r="M53" i="1"/>
  <c r="G49" i="2" s="1"/>
  <c r="M52" i="1"/>
  <c r="G48" i="2" s="1"/>
  <c r="M51" i="1"/>
  <c r="G47" i="2" s="1"/>
  <c r="M50" i="1"/>
  <c r="G46" i="2" s="1"/>
  <c r="M49" i="1"/>
  <c r="G45" i="2" s="1"/>
  <c r="M47" i="1"/>
  <c r="G43" i="2" s="1"/>
  <c r="M46" i="1"/>
  <c r="G42" i="2" s="1"/>
  <c r="M45" i="1"/>
  <c r="G41" i="2" s="1"/>
  <c r="M44" i="1"/>
  <c r="G40" i="2" s="1"/>
  <c r="M43" i="1"/>
  <c r="G39" i="2" s="1"/>
  <c r="M42" i="1"/>
  <c r="G38" i="2" s="1"/>
  <c r="M41" i="1"/>
  <c r="G37" i="2" s="1"/>
  <c r="M40" i="1"/>
  <c r="G36" i="2" s="1"/>
  <c r="M39" i="1"/>
  <c r="G35" i="2" s="1"/>
  <c r="M38" i="1"/>
  <c r="G34" i="2" s="1"/>
  <c r="M35" i="1"/>
  <c r="G31" i="2" s="1"/>
  <c r="M34" i="1"/>
  <c r="G30" i="2" s="1"/>
  <c r="M33" i="1"/>
  <c r="G29" i="2" s="1"/>
  <c r="M32" i="1"/>
  <c r="G28" i="2" s="1"/>
  <c r="M31" i="1"/>
  <c r="G27" i="2" s="1"/>
  <c r="M30" i="1"/>
  <c r="G26" i="2" s="1"/>
  <c r="M29" i="1"/>
  <c r="G25" i="2" s="1"/>
  <c r="M27" i="1"/>
  <c r="G23" i="2" s="1"/>
  <c r="M26" i="1"/>
  <c r="G22" i="2" s="1"/>
  <c r="M24" i="1"/>
  <c r="G20" i="2" s="1"/>
  <c r="M23" i="1"/>
  <c r="G19" i="2" s="1"/>
  <c r="M22" i="1"/>
  <c r="G18" i="2" s="1"/>
  <c r="M21" i="1"/>
  <c r="G17" i="2" s="1"/>
  <c r="M20" i="1"/>
  <c r="G16" i="2" s="1"/>
  <c r="M19" i="1"/>
  <c r="G15" i="2" s="1"/>
  <c r="M18" i="1"/>
  <c r="G14" i="2" s="1"/>
  <c r="M16" i="1"/>
  <c r="G12" i="2" s="1"/>
  <c r="M15" i="1"/>
  <c r="G11" i="2" s="1"/>
  <c r="M14" i="1"/>
  <c r="G10" i="2" s="1"/>
  <c r="G9" i="2"/>
  <c r="M11" i="1"/>
  <c r="G7" i="2" s="1"/>
  <c r="M10" i="1"/>
  <c r="G6" i="2" s="1"/>
  <c r="M9" i="1"/>
  <c r="G5" i="2" s="1"/>
  <c r="M8" i="1"/>
  <c r="B22" i="2" l="1"/>
  <c r="B23" i="2" s="1"/>
  <c r="G4" i="2"/>
  <c r="M169" i="1"/>
  <c r="G165" i="2" s="1"/>
  <c r="A15" i="2" s="1"/>
  <c r="H152" i="2" l="1"/>
  <c r="H112" i="2"/>
  <c r="H61" i="2"/>
  <c r="H159" i="2"/>
  <c r="H46" i="2"/>
  <c r="H62" i="2"/>
  <c r="H37" i="2"/>
  <c r="H24" i="2"/>
  <c r="H98" i="2"/>
  <c r="H91" i="2"/>
  <c r="H49" i="2"/>
  <c r="H86" i="2"/>
  <c r="H73" i="2"/>
  <c r="H84" i="2"/>
  <c r="H167" i="2"/>
  <c r="H53" i="2"/>
  <c r="H21" i="2"/>
  <c r="H164" i="2"/>
  <c r="H106" i="2"/>
  <c r="H155" i="2"/>
  <c r="H57" i="2"/>
  <c r="H166" i="2"/>
  <c r="H39" i="2"/>
  <c r="H25" i="2"/>
  <c r="H80" i="2"/>
  <c r="H143" i="2"/>
  <c r="H133" i="2"/>
  <c r="H114" i="2"/>
  <c r="H26" i="2"/>
  <c r="H40" i="2"/>
  <c r="H70" i="2"/>
  <c r="H14" i="2"/>
  <c r="H118" i="2"/>
  <c r="H51" i="2"/>
  <c r="H92" i="2"/>
  <c r="H102" i="2"/>
  <c r="H82" i="2"/>
  <c r="H93" i="2"/>
  <c r="H28" i="2"/>
  <c r="H149" i="2"/>
  <c r="H103" i="2"/>
  <c r="H38" i="2"/>
  <c r="H146" i="2"/>
  <c r="H100" i="2"/>
  <c r="H76" i="2"/>
  <c r="H79" i="2"/>
  <c r="H19" i="2"/>
  <c r="H4" i="2"/>
  <c r="H124" i="2"/>
  <c r="H44" i="2"/>
  <c r="H119" i="2"/>
  <c r="H20" i="2"/>
  <c r="H129" i="2"/>
  <c r="H161" i="2"/>
  <c r="H65" i="2"/>
  <c r="H135" i="2"/>
  <c r="H69" i="2"/>
  <c r="H16" i="2"/>
  <c r="H140" i="2"/>
  <c r="H131" i="2"/>
  <c r="H141" i="2"/>
  <c r="H121" i="2"/>
  <c r="H47" i="2"/>
  <c r="A17" i="2"/>
  <c r="C17" i="2" s="1"/>
  <c r="H58" i="2"/>
  <c r="H130" i="2"/>
  <c r="H165" i="2"/>
  <c r="H12" i="2"/>
  <c r="H8" i="2"/>
  <c r="H145" i="2"/>
  <c r="H11" i="2"/>
  <c r="H97" i="2"/>
  <c r="H30" i="2"/>
  <c r="A9" i="2"/>
  <c r="C9" i="2" s="1"/>
  <c r="H88" i="2"/>
  <c r="H55" i="2"/>
  <c r="H75" i="2"/>
  <c r="H111" i="2"/>
  <c r="H123" i="2"/>
  <c r="H64" i="2"/>
  <c r="H17" i="2"/>
  <c r="H99" i="2"/>
  <c r="H60" i="2"/>
  <c r="H125" i="2"/>
  <c r="H163" i="2"/>
  <c r="H120" i="2"/>
  <c r="H148" i="2"/>
  <c r="H136" i="2"/>
  <c r="H27" i="2"/>
  <c r="H67" i="2"/>
  <c r="H105" i="2"/>
  <c r="H72" i="2"/>
  <c r="H77" i="2"/>
  <c r="H6" i="2"/>
  <c r="H56" i="2"/>
  <c r="H94" i="2"/>
  <c r="H116" i="2"/>
  <c r="A11" i="2"/>
  <c r="C11" i="2" s="1"/>
  <c r="H15" i="2"/>
  <c r="H22" i="2"/>
  <c r="H109" i="2"/>
  <c r="H63" i="2"/>
  <c r="H104" i="2"/>
  <c r="A10" i="2"/>
  <c r="C10" i="2" s="1"/>
  <c r="H122" i="2"/>
  <c r="H150" i="2"/>
  <c r="H85" i="2"/>
  <c r="H54" i="2"/>
  <c r="H7" i="2"/>
  <c r="H71" i="2"/>
  <c r="H78" i="2"/>
  <c r="H68" i="2"/>
  <c r="H134" i="2"/>
  <c r="H147" i="2"/>
  <c r="H41" i="2"/>
  <c r="H132" i="2"/>
  <c r="H157" i="2"/>
  <c r="H96" i="2"/>
  <c r="H137" i="2"/>
  <c r="H142" i="2"/>
  <c r="H48" i="2"/>
  <c r="A19" i="2"/>
  <c r="C19" i="2" s="1"/>
  <c r="H127" i="2"/>
  <c r="H74" i="2"/>
  <c r="H154" i="2"/>
  <c r="H113" i="2"/>
  <c r="A12" i="2"/>
  <c r="H128" i="2"/>
  <c r="H151" i="2"/>
  <c r="H32" i="2"/>
  <c r="H115" i="2"/>
  <c r="H162" i="2"/>
  <c r="H139" i="2"/>
  <c r="H10" i="2"/>
  <c r="H108" i="2"/>
  <c r="H23" i="2"/>
  <c r="H36" i="2"/>
  <c r="H5" i="2"/>
  <c r="H138" i="2"/>
  <c r="H34" i="2"/>
  <c r="H101" i="2"/>
  <c r="H18" i="2"/>
  <c r="H83" i="2"/>
  <c r="H33" i="2"/>
  <c r="H144" i="2"/>
  <c r="A16" i="2"/>
  <c r="C16" i="2" s="1"/>
  <c r="H158" i="2"/>
  <c r="H52" i="2"/>
  <c r="H160" i="2"/>
  <c r="H89" i="2"/>
  <c r="H87" i="2"/>
  <c r="H9" i="2"/>
  <c r="H110" i="2"/>
  <c r="H13" i="2"/>
  <c r="A7" i="2"/>
  <c r="B7" i="2" s="1" a="1"/>
  <c r="B7" i="2" s="1"/>
  <c r="A18" i="2"/>
  <c r="C18" i="2" s="1"/>
  <c r="H126" i="2"/>
  <c r="H95" i="2"/>
  <c r="H45" i="2"/>
  <c r="H42" i="2"/>
  <c r="H43" i="2"/>
  <c r="H59" i="2"/>
  <c r="H153" i="2"/>
  <c r="H35" i="2"/>
  <c r="A13" i="2"/>
  <c r="C13" i="2" s="1"/>
  <c r="A14" i="2"/>
  <c r="C14" i="2" s="1"/>
  <c r="H31" i="2"/>
  <c r="H29" i="2"/>
  <c r="H81" i="2"/>
  <c r="H66" i="2"/>
  <c r="H107" i="2"/>
  <c r="H90" i="2"/>
  <c r="H50" i="2"/>
  <c r="H117" i="2"/>
  <c r="A8" i="2"/>
  <c r="C8" i="2" s="1"/>
  <c r="C12" i="2"/>
  <c r="C15" i="2"/>
  <c r="B8" i="2" l="1" a="1"/>
  <c r="B8" i="2" s="1"/>
  <c r="B9" i="2" s="1" a="1"/>
  <c r="B9" i="2" s="1"/>
  <c r="C7" i="2"/>
  <c r="B10" i="2" l="1" a="1"/>
  <c r="B10" i="2" s="1"/>
  <c r="B11" i="2" s="1" a="1"/>
  <c r="B11" i="2" s="1"/>
  <c r="B12" i="2" l="1" a="1"/>
  <c r="B12" i="2" s="1"/>
  <c r="B13" i="2" s="1" a="1"/>
  <c r="B13" i="2" s="1"/>
  <c r="B14" i="2" s="1" a="1"/>
  <c r="B14" i="2" s="1"/>
  <c r="B15" i="2" s="1" a="1"/>
  <c r="B15" i="2" s="1"/>
  <c r="B16" i="2" l="1" a="1"/>
  <c r="B16" i="2" s="1"/>
  <c r="B17" i="2" s="1" a="1"/>
  <c r="B17" i="2" s="1"/>
  <c r="B18" i="2" s="1" a="1"/>
  <c r="B18" i="2" s="1"/>
  <c r="B19" i="2" s="1" a="1"/>
  <c r="B19" i="2" s="1"/>
</calcChain>
</file>

<file path=xl/sharedStrings.xml><?xml version="1.0" encoding="utf-8"?>
<sst xmlns="http://schemas.openxmlformats.org/spreadsheetml/2006/main" count="268" uniqueCount="267">
  <si>
    <t>**Please note that this Infection Control Risk Assessment is not meant to be completed by one sole individual, but rather completed by the whole team within a facility. **</t>
  </si>
  <si>
    <t>**It is important to note this Risk Assessment is meant be tailored to your specific facility.**</t>
  </si>
  <si>
    <t>What is a Risk Assessment?</t>
  </si>
  <si>
    <t>How often should you perform a risk assessment?</t>
  </si>
  <si>
    <t>The risk assessment should be completed at least annually, but issues that have arisen within the last 5 years should be taken into consideration. Review risk assessment quarterly to update any new services or new emerging threats, which could be due to public health emergency.</t>
  </si>
  <si>
    <t>To assist with decision making for a new process/procedure or if circumstances change.</t>
  </si>
  <si>
    <t>Who should be included?</t>
  </si>
  <si>
    <t xml:space="preserve">Please see the below PowerPoint for a specific example on how to fill out the IC Risk Assessment. </t>
  </si>
  <si>
    <t xml:space="preserve">Embed PDF of slides once approved! </t>
  </si>
  <si>
    <t>recording link to webinar</t>
  </si>
  <si>
    <t>[FACILITY NAME HERE]</t>
  </si>
  <si>
    <t xml:space="preserve">Rationale/Notes </t>
  </si>
  <si>
    <r>
      <rPr>
        <b/>
        <sz val="10"/>
        <rFont val="Arial"/>
        <family val="2"/>
      </rPr>
      <t>[YEAR]</t>
    </r>
    <r>
      <rPr>
        <sz val="10"/>
        <rFont val="Arial"/>
        <family val="2"/>
      </rPr>
      <t xml:space="preserve"> Infection Prevention and Control / Antibiotic Stewardship Risk Assessment </t>
    </r>
  </si>
  <si>
    <t>Potential Risks</t>
  </si>
  <si>
    <t>Probability</t>
  </si>
  <si>
    <t>Potential Risk / Impact</t>
  </si>
  <si>
    <t xml:space="preserve">Preparedness with Current Systems / Processes </t>
  </si>
  <si>
    <t>Relative Prioritized Risks*</t>
  </si>
  <si>
    <t xml:space="preserve">4 = Expected       
3 = Likely            
2 = Maybe              
1 = Rare                  
0 = Never </t>
  </si>
  <si>
    <t>Possibility of death or permanent injury</t>
  </si>
  <si>
    <t>Temporary Physical losses and damages</t>
  </si>
  <si>
    <t>Increase the risk of infection /spread of infection</t>
  </si>
  <si>
    <t>Moderate Clinical / Financial</t>
  </si>
  <si>
    <t>Minimal Clinical / Financial</t>
  </si>
  <si>
    <t>NONE
No Process / No Policy in Place / No Training Conducted</t>
  </si>
  <si>
    <t>POOR
Processes in Place, but Need Improvement / Uncertain Level of Training</t>
  </si>
  <si>
    <t>FAIR
Processes in Place and May Need Update / Some Training Done</t>
  </si>
  <si>
    <t>GOOD
Processes in Place and May Need Review / Most Trained</t>
  </si>
  <si>
    <t>EXCELLENT
Processes in Place and Working / All Trained</t>
  </si>
  <si>
    <t>0 - 100%</t>
  </si>
  <si>
    <t>PREVENTION</t>
  </si>
  <si>
    <t>HAND HYGIENE</t>
  </si>
  <si>
    <t>Lack of hand hygiene compliance</t>
  </si>
  <si>
    <t>Lack of accessible alcohol-based hand sanitizer (ABHS)</t>
  </si>
  <si>
    <t>Lack of competency based training/audits on hire, annually, and at random (HH)</t>
  </si>
  <si>
    <t>Other-HH (specify)</t>
  </si>
  <si>
    <t>PERSONAL PROTECTIVE EQUIPMENT (PPE)</t>
  </si>
  <si>
    <t>Lack of accessible personal protective equipment (PPE)</t>
  </si>
  <si>
    <t>Inappropriate selection and use of PPE</t>
  </si>
  <si>
    <t>Lack of competency based training/audits on hire, annually, and at random (PPE)</t>
  </si>
  <si>
    <t>Other-PPE (specify)</t>
  </si>
  <si>
    <t>TRANSMISSION BASED PRECAUTIONS</t>
  </si>
  <si>
    <t>Lack of standard precautions/Staff inappropriate use</t>
  </si>
  <si>
    <t>Lack/Delay of Enhanced Barrier Precautions/Staff inappropriate use</t>
  </si>
  <si>
    <t>Lack/Delay of Contact Isolation Precautions/Staff inappropriate use</t>
  </si>
  <si>
    <t>Lack/Delay of Droplet Isolation Precautions/Staff inappropriate use</t>
  </si>
  <si>
    <t>Lack/Delay of Airborne Isolation Precautions/Staff inappropriate use</t>
  </si>
  <si>
    <t>Lack of competency based training/audits on hire, annually, and at random(1)</t>
  </si>
  <si>
    <t>Other-Precautions (specify)</t>
  </si>
  <si>
    <t>RESPIRATORY PROTECTION PROGRAM</t>
  </si>
  <si>
    <t>Lack of Respiratory Protection Program/Fit testing/Staff education</t>
  </si>
  <si>
    <t>Other-RPP (specify)</t>
  </si>
  <si>
    <t>INJECTION SAFETY</t>
  </si>
  <si>
    <t>Failure to use protocol, safety device or barrier</t>
  </si>
  <si>
    <t>Lack of safe injection practices</t>
  </si>
  <si>
    <t>Improper use of multidose vials</t>
  </si>
  <si>
    <t>Improper handling of medications and injection equipment (ex. Reuse of syringes)</t>
  </si>
  <si>
    <t>Lack of access to single-use, auto disabling fingerstick devices</t>
  </si>
  <si>
    <t>Lack of competency based training/audits on hire, annually, and at random</t>
  </si>
  <si>
    <t>Other-Injection Safety (specify)</t>
  </si>
  <si>
    <t>ENVIRONMENTAL</t>
  </si>
  <si>
    <t>CLEANING &amp; DISINFECTION</t>
  </si>
  <si>
    <t>Inadequate Cleaning/Disinfection - Resident common areas</t>
  </si>
  <si>
    <t>Inadequate Cleaning/Disinfection - High touch surfaces in resident room</t>
  </si>
  <si>
    <t>Inadequate Cleaning/Disinfection - Terminal cleaning of resident rooms</t>
  </si>
  <si>
    <t>Assessing the process for re-processing instruments from outside providers.</t>
  </si>
  <si>
    <t>Improper cleaning and disinfection of point-of-care devices (ex. Blood glucose meters) between residents</t>
  </si>
  <si>
    <t>Improper cleaning and disinfection of shared equipment (ex. Blood pressure cuffs) between residents</t>
  </si>
  <si>
    <t>Lack of access to U.S. EPA-registered products with sporicidal activity for cleaning and disinfection (ex. C. diff.)</t>
  </si>
  <si>
    <t>Lack of access to U.S. EPA-registered products for routine cleaning and disinfection</t>
  </si>
  <si>
    <t>Lack of staff competencies related to cleaning/disinfection</t>
  </si>
  <si>
    <t>Other-Cleaning &amp; Disinfection (specify)</t>
  </si>
  <si>
    <t>STORAGE &amp; HANDLING</t>
  </si>
  <si>
    <t>Lack of proper segregation of clean and dirty equipment/supplies</t>
  </si>
  <si>
    <t xml:space="preserve">Improper storage of supplies/Equipment-shelving </t>
  </si>
  <si>
    <t>Improper handling of biohazard waste</t>
  </si>
  <si>
    <t>Lack of proper vaccine storage and temperature monitoring</t>
  </si>
  <si>
    <t>Cardboard shipping boxes in resident care/central supply areas</t>
  </si>
  <si>
    <t>Other-Storage &amp; Handling  (specify)</t>
  </si>
  <si>
    <t>LAUNDRY SERVICES</t>
  </si>
  <si>
    <t xml:space="preserve">Lack of washing machine temperature monitoring </t>
  </si>
  <si>
    <t>Improper storage and/or transport of linen</t>
  </si>
  <si>
    <t>Other-Laundry Services(specify)</t>
  </si>
  <si>
    <t>HVAC/PTAC MAINTENANCE</t>
  </si>
  <si>
    <t>Inadequate air handling-filter changes/cleaning</t>
  </si>
  <si>
    <t>Other-HVAC/PTAC Maintenance (specify)</t>
  </si>
  <si>
    <t>CONSTRUCTION</t>
  </si>
  <si>
    <t>Lack/Delay in completion of ICRA prior to construction/Renovation/Repair activities</t>
  </si>
  <si>
    <t>Lack of compliance with ICRA mitigation requirements for construction/renovation/repair</t>
  </si>
  <si>
    <t xml:space="preserve">Other-Construction (specify) </t>
  </si>
  <si>
    <t>MISCELLANEOUS</t>
  </si>
  <si>
    <t>Lack of replacement of compromised equipment</t>
  </si>
  <si>
    <t>Improper placement and maintenance of eye wash stations</t>
  </si>
  <si>
    <t>Lack of refrigerator/freezer temperature monitoring of medications</t>
  </si>
  <si>
    <t>Breaks/separations in laminate, flooring, wall coverings, punctured/torn furniture covering in resident care areas</t>
  </si>
  <si>
    <t>Other-Misc (specify)</t>
  </si>
  <si>
    <t>OUTBREAK-RELATED INFECTION(S)</t>
  </si>
  <si>
    <r>
      <t xml:space="preserve">Influenza </t>
    </r>
    <r>
      <rPr>
        <sz val="6"/>
        <rFont val="Arial"/>
        <family val="2"/>
      </rPr>
      <t>(outbreak)</t>
    </r>
  </si>
  <si>
    <r>
      <t xml:space="preserve">Norovirus </t>
    </r>
    <r>
      <rPr>
        <sz val="6"/>
        <rFont val="Arial"/>
        <family val="2"/>
      </rPr>
      <t>(outbreak)</t>
    </r>
  </si>
  <si>
    <r>
      <t xml:space="preserve">Adenovirus </t>
    </r>
    <r>
      <rPr>
        <sz val="5"/>
        <rFont val="Arial"/>
        <family val="2"/>
      </rPr>
      <t>(outbreak)</t>
    </r>
  </si>
  <si>
    <r>
      <t xml:space="preserve">Bacterial gastroenteritis (ex. Salmonella, Shigella)  </t>
    </r>
    <r>
      <rPr>
        <sz val="6"/>
        <rFont val="Arial"/>
        <family val="2"/>
      </rPr>
      <t>(outbreak)</t>
    </r>
  </si>
  <si>
    <r>
      <t xml:space="preserve">Conjunctivitis </t>
    </r>
    <r>
      <rPr>
        <sz val="6"/>
        <rFont val="Arial"/>
        <family val="2"/>
      </rPr>
      <t xml:space="preserve"> (outbreak)</t>
    </r>
  </si>
  <si>
    <r>
      <t xml:space="preserve">Scabies  </t>
    </r>
    <r>
      <rPr>
        <sz val="6"/>
        <rFont val="Arial"/>
        <family val="2"/>
      </rPr>
      <t>(outbreak)</t>
    </r>
  </si>
  <si>
    <r>
      <t xml:space="preserve">Group A Streptococcus  </t>
    </r>
    <r>
      <rPr>
        <sz val="6"/>
        <rFont val="Arial"/>
        <family val="2"/>
      </rPr>
      <t>(outbreak)</t>
    </r>
  </si>
  <si>
    <r>
      <t xml:space="preserve">SARS CoV-2/COVID-19 </t>
    </r>
    <r>
      <rPr>
        <sz val="6"/>
        <rFont val="Arial"/>
        <family val="2"/>
      </rPr>
      <t>(outbreak)</t>
    </r>
  </si>
  <si>
    <t>Other-Outbreak-related infection(s)(specify)</t>
  </si>
  <si>
    <t>RESIDENT-RELATED INFECTION(S)</t>
  </si>
  <si>
    <r>
      <t xml:space="preserve">Symptomatic urinary tract infection (SUTI) </t>
    </r>
    <r>
      <rPr>
        <sz val="6"/>
        <rFont val="Arial"/>
        <family val="2"/>
      </rPr>
      <t>(resident infection)</t>
    </r>
  </si>
  <si>
    <r>
      <t xml:space="preserve">Pneumonia </t>
    </r>
    <r>
      <rPr>
        <sz val="6"/>
        <rFont val="Arial"/>
        <family val="2"/>
      </rPr>
      <t>(resident infection)</t>
    </r>
  </si>
  <si>
    <r>
      <t xml:space="preserve">Cellulitis/soft tissue </t>
    </r>
    <r>
      <rPr>
        <sz val="6"/>
        <rFont val="Arial"/>
        <family val="2"/>
      </rPr>
      <t>(resident infection)</t>
    </r>
  </si>
  <si>
    <r>
      <t xml:space="preserve">Clostridioides difficile </t>
    </r>
    <r>
      <rPr>
        <sz val="6"/>
        <rFont val="Arial"/>
        <family val="2"/>
      </rPr>
      <t>(resident infection)</t>
    </r>
  </si>
  <si>
    <r>
      <rPr>
        <sz val="8"/>
        <rFont val="Arial"/>
        <family val="2"/>
      </rPr>
      <t>Tuberculosis</t>
    </r>
    <r>
      <rPr>
        <i/>
        <sz val="8"/>
        <rFont val="Arial"/>
        <family val="2"/>
      </rPr>
      <t xml:space="preserve">  </t>
    </r>
    <r>
      <rPr>
        <sz val="6"/>
        <rFont val="Arial"/>
        <family val="2"/>
      </rPr>
      <t>(resident infection)</t>
    </r>
  </si>
  <si>
    <t>Other-Resdient-related infection(s)(specify)</t>
  </si>
  <si>
    <t>OUTBREAK OF MULTI-DRUG RESISTANT ORGANISM(S)</t>
  </si>
  <si>
    <t>MDRO - KPC/CRE</t>
  </si>
  <si>
    <r>
      <t xml:space="preserve">MDRO - </t>
    </r>
    <r>
      <rPr>
        <i/>
        <sz val="8"/>
        <rFont val="Arial"/>
        <family val="2"/>
      </rPr>
      <t>Acinetobacter baumanii</t>
    </r>
  </si>
  <si>
    <t>MDRO - MRSA</t>
  </si>
  <si>
    <t>MDRO - VRE</t>
  </si>
  <si>
    <t>MDRO - C. diff</t>
  </si>
  <si>
    <r>
      <t xml:space="preserve">MDRO - </t>
    </r>
    <r>
      <rPr>
        <i/>
        <sz val="8"/>
        <rFont val="Arial"/>
        <family val="2"/>
      </rPr>
      <t>C.auris</t>
    </r>
  </si>
  <si>
    <t>Other-MDRO outbreak (specify)</t>
  </si>
  <si>
    <t>FACILITY ONSET INFECTION(S)/DEVICE OR CARE-RELATED</t>
  </si>
  <si>
    <t xml:space="preserve">Central line-associated bloodstream infection (CLABSI) </t>
  </si>
  <si>
    <t xml:space="preserve">Catheter-associated urinary tract infection (CAUTI) </t>
  </si>
  <si>
    <t xml:space="preserve">Ventilator-associated respiratory infection </t>
  </si>
  <si>
    <t>Percutaneous-gastrostomy insertion site infection</t>
  </si>
  <si>
    <t>Wound infection</t>
  </si>
  <si>
    <t>Other-Facility onset infection(s) (specify)</t>
  </si>
  <si>
    <t>ANTIBIOTIC STEWARDSHIP</t>
  </si>
  <si>
    <t>Antibiotic order: Lack of Indication, dose, and duration of antibiotic</t>
  </si>
  <si>
    <t>Antibiotic IV-to-PO conversion incomplete</t>
  </si>
  <si>
    <t>Facility-specific antibiotic treatment recommendations not available/lack of written policies guiding antibiotic use</t>
  </si>
  <si>
    <t xml:space="preserve">Lack of standard antibiotic order forms/CPOE orders </t>
  </si>
  <si>
    <t>Unable to obtain antibiotic usage report from pharmacy</t>
  </si>
  <si>
    <t>Unable to obtain report summarizing antibiotic resistance patterns (antibiogram)</t>
  </si>
  <si>
    <t>Inadequate resident/family education on facility antibiotic stewardship policies</t>
  </si>
  <si>
    <t xml:space="preserve">Delay in reference laboratory microbiology/culture results to ordering provider </t>
  </si>
  <si>
    <t xml:space="preserve">Lack of diagnostic tests ordered </t>
  </si>
  <si>
    <t>Lack of leadership support for antibiotic stewardship</t>
  </si>
  <si>
    <t>Other-Antibiotic Stewardship (specify)</t>
  </si>
  <si>
    <t>COMMUNICATION</t>
  </si>
  <si>
    <t>Lack of communication of resident/transferring entity with infection upon admit</t>
  </si>
  <si>
    <t>Lack of communication to receiving hospital regarding presence of infection</t>
  </si>
  <si>
    <t>Lack of communication to KDHE/Public Health</t>
  </si>
  <si>
    <t>Other-Communication(specify)</t>
  </si>
  <si>
    <t>EMPLOYEE HEALTH</t>
  </si>
  <si>
    <t>Lack of compliance with health screening</t>
  </si>
  <si>
    <t xml:space="preserve">Lack of employee influenza immunization </t>
  </si>
  <si>
    <t>Lack of COVID employee immunization/Boosters</t>
  </si>
  <si>
    <t>Employee knowledge deficit of disease prevention/Transmission</t>
  </si>
  <si>
    <t>Exposure to bloodborne pathogens</t>
  </si>
  <si>
    <t>Lack of annual tuberculosis screening</t>
  </si>
  <si>
    <t>Exposure to tuberculosis</t>
  </si>
  <si>
    <t>Risk of unknown communicable disease</t>
  </si>
  <si>
    <t>Lack of communication regarding employee with illness/infection</t>
  </si>
  <si>
    <t>Other-Employee Health (specify)</t>
  </si>
  <si>
    <t>RESIDENT HEALTH</t>
  </si>
  <si>
    <t>Lack of TB screening among new resident admissions</t>
  </si>
  <si>
    <t>Lack of resident Influenza Immunization</t>
  </si>
  <si>
    <t>Lack of pneumococcal immunization</t>
  </si>
  <si>
    <t>Lack of resident  COVID immunization/Boosters</t>
  </si>
  <si>
    <t>Other-Resident Health (specify)</t>
  </si>
  <si>
    <t>COMMUNITY/VISITOR HEALTH &amp; EDUCATION</t>
  </si>
  <si>
    <r>
      <t xml:space="preserve">Adenovirus </t>
    </r>
    <r>
      <rPr>
        <sz val="5"/>
        <rFont val="Arial"/>
        <family val="2"/>
      </rPr>
      <t>(community/visitor health &amp; edu)</t>
    </r>
  </si>
  <si>
    <r>
      <t xml:space="preserve">Influenza </t>
    </r>
    <r>
      <rPr>
        <sz val="5"/>
        <rFont val="Arial"/>
        <family val="2"/>
      </rPr>
      <t>(community/visitor health &amp; edu)</t>
    </r>
  </si>
  <si>
    <r>
      <t>Norovirus</t>
    </r>
    <r>
      <rPr>
        <sz val="5"/>
        <rFont val="Arial"/>
        <family val="2"/>
      </rPr>
      <t xml:space="preserve"> (community/visitor health &amp; edu)</t>
    </r>
  </si>
  <si>
    <r>
      <t xml:space="preserve">Hepatitis A </t>
    </r>
    <r>
      <rPr>
        <sz val="5"/>
        <rFont val="Arial"/>
        <family val="2"/>
      </rPr>
      <t>(community/visitor health &amp; edu)</t>
    </r>
  </si>
  <si>
    <r>
      <t xml:space="preserve">Meningitis </t>
    </r>
    <r>
      <rPr>
        <sz val="5"/>
        <rFont val="Arial"/>
        <family val="2"/>
      </rPr>
      <t>(community/visitor health &amp; edu)</t>
    </r>
  </si>
  <si>
    <r>
      <t xml:space="preserve">Zika </t>
    </r>
    <r>
      <rPr>
        <sz val="5"/>
        <rFont val="Arial"/>
        <family val="2"/>
      </rPr>
      <t>(community/visitor health &amp; edu)</t>
    </r>
  </si>
  <si>
    <r>
      <t xml:space="preserve">Ebola </t>
    </r>
    <r>
      <rPr>
        <sz val="5"/>
        <rFont val="Arial"/>
        <family val="2"/>
      </rPr>
      <t>(community/visitor health &amp; edu)</t>
    </r>
  </si>
  <si>
    <r>
      <t xml:space="preserve">Tuberculosis </t>
    </r>
    <r>
      <rPr>
        <sz val="5"/>
        <rFont val="Arial"/>
        <family val="2"/>
      </rPr>
      <t>(community/visitor health &amp; edu)</t>
    </r>
  </si>
  <si>
    <r>
      <t xml:space="preserve">SARS CoV-2/COVID-19 </t>
    </r>
    <r>
      <rPr>
        <sz val="5"/>
        <rFont val="Arial"/>
        <family val="2"/>
      </rPr>
      <t>(community/visitor health &amp; edu)</t>
    </r>
  </si>
  <si>
    <r>
      <t xml:space="preserve">Exposure to novel infections </t>
    </r>
    <r>
      <rPr>
        <sz val="5"/>
        <rFont val="Arial"/>
        <family val="2"/>
      </rPr>
      <t>(community/visitor health &amp; edu)</t>
    </r>
  </si>
  <si>
    <r>
      <t>Bioterrorism</t>
    </r>
    <r>
      <rPr>
        <sz val="5"/>
        <rFont val="Arial"/>
        <family val="2"/>
      </rPr>
      <t xml:space="preserve"> (community/visitor health &amp; edu)</t>
    </r>
  </si>
  <si>
    <r>
      <t xml:space="preserve">Emerging Infectious Diseases/Epidemic/Pandemic </t>
    </r>
    <r>
      <rPr>
        <sz val="5"/>
        <rFont val="Arial"/>
        <family val="2"/>
      </rPr>
      <t>(community/visitor health &amp; edu)</t>
    </r>
  </si>
  <si>
    <t>Lack of visitor education on facility respiratory etiquette policies</t>
  </si>
  <si>
    <t>Lack of visitor education on facility hand hygiene policies</t>
  </si>
  <si>
    <t>Lack of notification to visitors during facility outbreaks</t>
  </si>
  <si>
    <t>Visitors entering facility ill</t>
  </si>
  <si>
    <t>Other-Community/visitor health &amp; edu (specify)</t>
  </si>
  <si>
    <t>DISASTERS</t>
  </si>
  <si>
    <t>Water Intrusion</t>
  </si>
  <si>
    <t>Utilities Failure - ie. HVAC/Electrical/Plumbing/Etc.</t>
  </si>
  <si>
    <t>Surge Capacity - the capacity to take in others</t>
  </si>
  <si>
    <t>Evacuation events</t>
  </si>
  <si>
    <t>Tornado</t>
  </si>
  <si>
    <t>Fire related</t>
  </si>
  <si>
    <t>Other weather related/natural disaster (specify)</t>
  </si>
  <si>
    <t>OTHER</t>
  </si>
  <si>
    <t>Sentinel Event</t>
  </si>
  <si>
    <t>Product/supply/device recalls and substitutions</t>
  </si>
  <si>
    <t>Failure to Follow Policies and Procedures</t>
  </si>
  <si>
    <t>Lack of Evidence Based Policies and Procedures</t>
  </si>
  <si>
    <t>AVERAGE SCORE</t>
  </si>
  <si>
    <t>*Relative Risk increases with percentage.</t>
  </si>
  <si>
    <t>Indicators with Relative Risk &gt; 30% to be included in the Infection Prevention and Control / Antibiotic Stewardship Annual Plan goals for improvement.</t>
  </si>
  <si>
    <t xml:space="preserve"> </t>
  </si>
  <si>
    <t>PRIORITIZED RISKS [YEAR]</t>
  </si>
  <si>
    <t xml:space="preserve">https://www.youtube.com/watch?v=IR4anI1-oxI </t>
  </si>
  <si>
    <t>Score</t>
  </si>
  <si>
    <t>top</t>
  </si>
  <si>
    <t>PRIORITY</t>
  </si>
  <si>
    <t>EVENT</t>
  </si>
  <si>
    <t>SCORE</t>
  </si>
  <si>
    <t>rows  3, 22, 23,24 and columns F,G,H are "hidden", if these cells are manually edited the event prioritization list will not auto populate correctly</t>
  </si>
  <si>
    <t>LARGE</t>
  </si>
  <si>
    <t>HOW MANY VALUES EXTRACT</t>
  </si>
  <si>
    <t>large</t>
  </si>
  <si>
    <t>The events list will change based on the IPC Risk assessment scores as you start filling out the "IPC Risk Assessment"</t>
  </si>
  <si>
    <t>Adenovirus (outbreak)</t>
  </si>
  <si>
    <t>Resources:</t>
  </si>
  <si>
    <t>The New IP's Guide to the Annual Infection Prevention Risk Assessment, Plan &amp; Review</t>
  </si>
  <si>
    <t>Generic Risk Assessment Document</t>
  </si>
  <si>
    <t>KDADS Statutes and Regulations for the Licensure &amp; Operation of Nursing Facilities</t>
  </si>
  <si>
    <t>OSHA BBP Standards</t>
  </si>
  <si>
    <t>IPC Risk Assessment Template | CDC</t>
  </si>
  <si>
    <t>APIC Risk Assessment Template</t>
  </si>
  <si>
    <t xml:space="preserve">The below table is just an example of a Geographic Assessment for Shawnee County, KS. 
A few Kansas resources have been provided to assist with making a geographic assessment for your facility. </t>
  </si>
  <si>
    <t>Factors</t>
  </si>
  <si>
    <t>Characteristics that Increase Risk</t>
  </si>
  <si>
    <t>Characteristics that Decrease/Increase Risk</t>
  </si>
  <si>
    <t>Geographic and Environmental</t>
  </si>
  <si>
    <t>Community</t>
  </si>
  <si>
    <t>Watershed water quality rating:  40/100 (US average is 55, 100 is best)</t>
  </si>
  <si>
    <t>3 food banks throughout Topeka</t>
  </si>
  <si>
    <t xml:space="preserve">From 1950-2012 there have been 49 tornadoes, 18 fatalities, and 528 injuries. </t>
  </si>
  <si>
    <t>0 public tornado shelters</t>
  </si>
  <si>
    <t xml:space="preserve">From 2011-2022 there were 439 suicides. </t>
  </si>
  <si>
    <t>1 free or income-based clinic in Topeka</t>
  </si>
  <si>
    <t>Population Characteristics</t>
  </si>
  <si>
    <t>13.6% live in poverty</t>
  </si>
  <si>
    <t>9.5% under 65 with disability</t>
  </si>
  <si>
    <t>10.4% without health insurance</t>
  </si>
  <si>
    <t>20% 65 years or older</t>
  </si>
  <si>
    <t>Surgical Services</t>
    <phoneticPr fontId="12" type="noConversion"/>
  </si>
  <si>
    <t xml:space="preserve">Care, treatment and services including: </t>
  </si>
  <si>
    <t>Facility's ability and commitment to provide vaccinations to staff and the public</t>
  </si>
  <si>
    <t>233 physicians per 100,00 population (US average is 210)</t>
  </si>
  <si>
    <t xml:space="preserve">Additional Resources: </t>
  </si>
  <si>
    <t>Kansas Infectious Disease Platform:</t>
  </si>
  <si>
    <t xml:space="preserve">https://www.kdhe.ks.gov/1521/Infectious-Disease-Statistics </t>
  </si>
  <si>
    <t>TB Resources:</t>
  </si>
  <si>
    <t xml:space="preserve">https://www.cdc.gov/tb/publications/guidelines/pdf/appendixb_092706.pdf </t>
  </si>
  <si>
    <t xml:space="preserve">https://www.cdc.gov/tb/statistics/reports/2022/state_local_data.htm </t>
  </si>
  <si>
    <t xml:space="preserve">If you have specific questions about TB rates in your county please contact KDHE.IDmanagement@ks.gov for more information. </t>
  </si>
  <si>
    <t>Kansas Weather Resources:</t>
  </si>
  <si>
    <t xml:space="preserve">https://www.weather.gov/ict/kstorfacts#:~:text=Kansas%20is%20ranked%203rd%20at,behind%20only%20Oklahoma%20and%20Florida. </t>
  </si>
  <si>
    <t xml:space="preserve">https://www.weather.gov/gld/tornado-kansas </t>
  </si>
  <si>
    <t>Kansas Population Resources:</t>
  </si>
  <si>
    <t xml:space="preserve">https://www.census.gov/quickfacts/fact/table/KS/PST045223 </t>
  </si>
  <si>
    <t xml:space="preserve">https://www.census.gov/library/stories/state-by-state/kansas-population-change-between-census-decade.html </t>
  </si>
  <si>
    <t>Kansas Syndromic Surveillance:</t>
  </si>
  <si>
    <t>https://www.kdhe.ks.gov/1378/Kansas-Syndromic-Surveillance-Program</t>
  </si>
  <si>
    <t>Community Specific Information:</t>
  </si>
  <si>
    <t>https://www.bestplaces.net/health/city/kansas/topeka</t>
  </si>
  <si>
    <t>Free Clinic Locations:</t>
  </si>
  <si>
    <t>https://www.freeclinics.com/zip.php?zip=66606</t>
  </si>
  <si>
    <t>Food Pantry Locations:</t>
  </si>
  <si>
    <t>https://www.foodpantries.org/ci/ks-topeka</t>
  </si>
  <si>
    <t>Public Tornado Shelters Not Available for Topeka Residents</t>
  </si>
  <si>
    <t>https://www.ksnt.com/news/local-news/why-are-there-no-public-tornado-shelters-in-topeka/</t>
  </si>
  <si>
    <t>Contact your local health department or your healthcare coalition to get more information for your county.</t>
  </si>
  <si>
    <t>https://maps.kdhe.state.ks.us/ksephtcountyprofiles/?page=Page</t>
  </si>
  <si>
    <t>Infection Control Risk Assessment Worksheet for Long-Term Care</t>
  </si>
  <si>
    <t xml:space="preserve"> A tool to identify and prioritize potential risk factors, which is important because it helps guide prevention and control activities needed for your facility.</t>
  </si>
  <si>
    <t xml:space="preserve">This should be completed with a multi-displinary team, which includes but is not limited to: Infection Control, facility leadership, maintenance, environmental services, emergency preparedness coordinator, and affected department staff, etc. </t>
  </si>
  <si>
    <t xml:space="preserve">If you have any questions or issues please contact the HAI/AR section at KDHE by emailing KDHE.HAIAR@ks.gov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</si>
</sst>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7"/>
      <color theme="0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6"/>
      <name val="Arial"/>
      <family val="2"/>
    </font>
    <font>
      <sz val="5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i/>
      <u/>
      <sz val="1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1"/>
      <color rgb="FF000000"/>
      <name val="Arial"/>
    </font>
    <font>
      <b/>
      <sz val="14"/>
      <name val="Arial"/>
    </font>
    <font>
      <sz val="14"/>
      <name val="Arial"/>
    </font>
    <font>
      <b/>
      <sz val="12"/>
      <name val="Arial"/>
    </font>
    <font>
      <b/>
      <vertAlign val="superscript"/>
      <sz val="12"/>
      <name val="Arial"/>
    </font>
    <font>
      <vertAlign val="superscript"/>
      <sz val="12"/>
      <name val="Arial"/>
    </font>
    <font>
      <sz val="12"/>
      <name val="Arial"/>
    </font>
    <font>
      <sz val="11"/>
      <name val="Arial"/>
    </font>
    <font>
      <b/>
      <u/>
      <sz val="12"/>
      <name val="Arial"/>
    </font>
    <font>
      <b/>
      <sz val="11"/>
      <name val="Arial"/>
    </font>
    <font>
      <u/>
      <sz val="11"/>
      <color theme="10"/>
      <name val="Arial"/>
    </font>
    <font>
      <vertAlign val="superscript"/>
      <sz val="11"/>
      <name val="Arial"/>
    </font>
    <font>
      <u/>
      <sz val="10"/>
      <color theme="10"/>
      <name val="Arial"/>
    </font>
    <font>
      <u/>
      <sz val="11"/>
      <color theme="1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20"/>
      <name val="Arial"/>
      <family val="2"/>
    </font>
    <font>
      <sz val="14"/>
      <color theme="0"/>
      <name val="Arial"/>
      <family val="2"/>
    </font>
    <font>
      <sz val="8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22"/>
      </patternFill>
    </fill>
    <fill>
      <patternFill patternType="solid">
        <fgColor theme="6" tint="0.59999389629810485"/>
        <bgColor indexed="22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indexed="22"/>
      </patternFill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 applyBorder="1"/>
    <xf numFmtId="0" fontId="22" fillId="0" borderId="0" xfId="0" applyFont="1"/>
    <xf numFmtId="0" fontId="1" fillId="0" borderId="0" xfId="0" applyFont="1"/>
    <xf numFmtId="0" fontId="26" fillId="32" borderId="0" xfId="0" applyFont="1" applyFill="1" applyAlignment="1">
      <alignment horizontal="center" vertical="center" wrapText="1" readingOrder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3" fillId="0" borderId="0" xfId="43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35" borderId="0" xfId="0" applyFont="1" applyFill="1" applyBorder="1" applyAlignment="1">
      <alignment wrapText="1"/>
    </xf>
    <xf numFmtId="9" fontId="1" fillId="35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9" fontId="1" fillId="0" borderId="0" xfId="0" applyNumberFormat="1" applyFont="1" applyFill="1" applyBorder="1"/>
    <xf numFmtId="0" fontId="1" fillId="0" borderId="0" xfId="0" applyFont="1" applyFill="1" applyBorder="1"/>
    <xf numFmtId="0" fontId="28" fillId="25" borderId="19" xfId="0" applyFont="1" applyFill="1" applyBorder="1" applyAlignment="1">
      <alignment horizontal="center" wrapText="1"/>
    </xf>
    <xf numFmtId="9" fontId="28" fillId="25" borderId="19" xfId="0" applyNumberFormat="1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22" fillId="0" borderId="0" xfId="0" applyFont="1" applyBorder="1" applyAlignment="1">
      <alignment wrapText="1"/>
    </xf>
    <xf numFmtId="9" fontId="1" fillId="0" borderId="0" xfId="0" applyNumberFormat="1" applyFont="1" applyBorder="1"/>
    <xf numFmtId="0" fontId="1" fillId="0" borderId="0" xfId="0" applyFont="1" applyBorder="1" applyAlignment="1" applyProtection="1">
      <alignment horizontal="left" vertical="center" wrapText="1"/>
    </xf>
    <xf numFmtId="0" fontId="1" fillId="0" borderId="19" xfId="0" quotePrefix="1" applyFont="1" applyBorder="1" applyAlignment="1" applyProtection="1">
      <alignment horizontal="left" vertical="center" wrapText="1"/>
    </xf>
    <xf numFmtId="9" fontId="2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4" fillId="26" borderId="0" xfId="37" applyFont="1" applyFill="1" applyAlignment="1">
      <alignment wrapText="1"/>
    </xf>
    <xf numFmtId="0" fontId="30" fillId="33" borderId="20" xfId="0" applyFont="1" applyFill="1" applyBorder="1" applyAlignment="1">
      <alignment horizontal="center"/>
    </xf>
    <xf numFmtId="0" fontId="24" fillId="26" borderId="28" xfId="37" applyFont="1" applyFill="1" applyBorder="1" applyAlignment="1">
      <alignment wrapText="1"/>
    </xf>
    <xf numFmtId="0" fontId="31" fillId="33" borderId="13" xfId="0" applyFont="1" applyFill="1" applyBorder="1" applyAlignment="1">
      <alignment horizontal="center" vertical="center"/>
    </xf>
    <xf numFmtId="0" fontId="32" fillId="34" borderId="10" xfId="0" applyFont="1" applyFill="1" applyBorder="1" applyAlignment="1" applyProtection="1">
      <alignment horizontal="center" vertical="center" wrapText="1"/>
    </xf>
    <xf numFmtId="0" fontId="24" fillId="28" borderId="57" xfId="0" applyFont="1" applyFill="1" applyBorder="1" applyAlignment="1" applyProtection="1">
      <alignment vertical="center" wrapText="1"/>
    </xf>
    <xf numFmtId="0" fontId="24" fillId="28" borderId="59" xfId="0" applyFont="1" applyFill="1" applyBorder="1" applyAlignment="1" applyProtection="1">
      <alignment vertical="center" wrapText="1"/>
    </xf>
    <xf numFmtId="0" fontId="24" fillId="26" borderId="39" xfId="37" applyFont="1" applyFill="1" applyBorder="1" applyAlignment="1">
      <alignment wrapText="1"/>
    </xf>
    <xf numFmtId="0" fontId="33" fillId="29" borderId="57" xfId="0" applyFont="1" applyFill="1" applyBorder="1" applyAlignment="1" applyProtection="1">
      <alignment horizontal="left" vertical="center" wrapText="1"/>
    </xf>
    <xf numFmtId="0" fontId="25" fillId="27" borderId="58" xfId="0" applyFont="1" applyFill="1" applyBorder="1" applyAlignment="1" applyProtection="1">
      <alignment horizontal="left" vertical="center" wrapText="1"/>
    </xf>
    <xf numFmtId="0" fontId="25" fillId="27" borderId="62" xfId="0" applyFont="1" applyFill="1" applyBorder="1" applyAlignment="1" applyProtection="1">
      <alignment horizontal="left" vertical="center" wrapText="1"/>
    </xf>
    <xf numFmtId="0" fontId="20" fillId="0" borderId="34" xfId="0" applyFont="1" applyBorder="1" applyAlignment="1">
      <alignment vertical="center" wrapText="1"/>
    </xf>
    <xf numFmtId="0" fontId="19" fillId="0" borderId="48" xfId="0" applyFont="1" applyBorder="1" applyAlignment="1" applyProtection="1">
      <alignment horizontal="center" vertical="center" wrapText="1"/>
    </xf>
    <xf numFmtId="9" fontId="34" fillId="33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>
      <alignment vertical="center" wrapText="1"/>
    </xf>
    <xf numFmtId="0" fontId="19" fillId="0" borderId="40" xfId="0" applyFont="1" applyBorder="1" applyAlignment="1" applyProtection="1">
      <alignment horizontal="center" vertical="center" wrapText="1"/>
    </xf>
    <xf numFmtId="0" fontId="20" fillId="0" borderId="29" xfId="0" applyFont="1" applyFill="1" applyBorder="1" applyAlignment="1" applyProtection="1">
      <alignment horizontal="left" vertical="center" wrapText="1"/>
    </xf>
    <xf numFmtId="0" fontId="20" fillId="0" borderId="31" xfId="0" applyFont="1" applyBorder="1" applyAlignment="1" applyProtection="1">
      <alignment horizontal="left" vertical="center" wrapText="1"/>
    </xf>
    <xf numFmtId="0" fontId="19" fillId="0" borderId="71" xfId="0" applyFont="1" applyBorder="1" applyAlignment="1" applyProtection="1">
      <alignment horizontal="center" vertical="center" wrapText="1"/>
    </xf>
    <xf numFmtId="0" fontId="19" fillId="27" borderId="47" xfId="0" applyFont="1" applyFill="1" applyBorder="1" applyAlignment="1" applyProtection="1">
      <alignment horizontal="center" vertical="center" wrapText="1"/>
    </xf>
    <xf numFmtId="9" fontId="32" fillId="27" borderId="7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4" xfId="0" applyFont="1" applyFill="1" applyBorder="1" applyAlignment="1" applyProtection="1">
      <alignment horizontal="left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19" fillId="0" borderId="43" xfId="0" applyFont="1" applyBorder="1" applyAlignment="1" applyProtection="1">
      <alignment horizontal="center" vertical="center" wrapText="1"/>
    </xf>
    <xf numFmtId="0" fontId="20" fillId="0" borderId="34" xfId="0" applyFont="1" applyFill="1" applyBorder="1" applyAlignment="1" applyProtection="1">
      <alignment vertical="center" wrapText="1"/>
    </xf>
    <xf numFmtId="0" fontId="20" fillId="0" borderId="29" xfId="0" applyFont="1" applyFill="1" applyBorder="1" applyAlignment="1" applyProtection="1">
      <alignment vertical="center" wrapText="1"/>
    </xf>
    <xf numFmtId="9" fontId="34" fillId="33" borderId="68" xfId="0" applyNumberFormat="1" applyFont="1" applyFill="1" applyBorder="1" applyAlignment="1" applyProtection="1">
      <alignment horizontal="center" vertical="center" wrapText="1"/>
      <protection locked="0"/>
    </xf>
    <xf numFmtId="0" fontId="33" fillId="31" borderId="47" xfId="0" applyFont="1" applyFill="1" applyBorder="1" applyAlignment="1" applyProtection="1">
      <alignment horizontal="center" vertical="center" wrapText="1"/>
    </xf>
    <xf numFmtId="0" fontId="24" fillId="30" borderId="57" xfId="0" applyFont="1" applyFill="1" applyBorder="1" applyAlignment="1" applyProtection="1">
      <alignment vertical="center" wrapText="1"/>
    </xf>
    <xf numFmtId="0" fontId="24" fillId="30" borderId="58" xfId="0" applyFont="1" applyFill="1" applyBorder="1" applyAlignment="1" applyProtection="1">
      <alignment vertical="center" wrapText="1"/>
    </xf>
    <xf numFmtId="0" fontId="24" fillId="30" borderId="59" xfId="0" applyFont="1" applyFill="1" applyBorder="1" applyAlignment="1" applyProtection="1">
      <alignment vertical="center" wrapText="1"/>
    </xf>
    <xf numFmtId="0" fontId="20" fillId="0" borderId="34" xfId="0" applyFont="1" applyBorder="1" applyAlignment="1" applyProtection="1">
      <alignment horizontal="left" vertical="center" wrapText="1"/>
    </xf>
    <xf numFmtId="9" fontId="34" fillId="33" borderId="6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 applyProtection="1">
      <alignment horizontal="left" vertical="center" wrapText="1"/>
    </xf>
    <xf numFmtId="0" fontId="20" fillId="0" borderId="17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20" fillId="0" borderId="29" xfId="0" applyFont="1" applyFill="1" applyBorder="1" applyAlignment="1" applyProtection="1">
      <alignment vertical="top" wrapText="1"/>
    </xf>
    <xf numFmtId="0" fontId="20" fillId="0" borderId="31" xfId="0" applyFont="1" applyFill="1" applyBorder="1" applyAlignment="1" applyProtection="1">
      <alignment vertical="top" wrapText="1"/>
    </xf>
    <xf numFmtId="9" fontId="32" fillId="27" borderId="6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4" xfId="0" applyFont="1" applyFill="1" applyBorder="1" applyAlignment="1" applyProtection="1">
      <alignment vertical="top" wrapText="1"/>
    </xf>
    <xf numFmtId="0" fontId="20" fillId="0" borderId="29" xfId="0" applyFont="1" applyBorder="1" applyAlignment="1" applyProtection="1">
      <alignment horizontal="left" vertical="top" wrapText="1"/>
    </xf>
    <xf numFmtId="0" fontId="20" fillId="0" borderId="80" xfId="0" applyFont="1" applyBorder="1" applyAlignment="1">
      <alignment vertical="center" wrapText="1"/>
    </xf>
    <xf numFmtId="0" fontId="20" fillId="0" borderId="81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33" fillId="29" borderId="47" xfId="0" applyFont="1" applyFill="1" applyBorder="1" applyAlignment="1" applyProtection="1">
      <alignment horizontal="left" vertical="center" wrapText="1"/>
    </xf>
    <xf numFmtId="0" fontId="19" fillId="0" borderId="84" xfId="0" applyFont="1" applyBorder="1" applyAlignment="1" applyProtection="1">
      <alignment horizontal="center" vertical="center" wrapText="1"/>
    </xf>
    <xf numFmtId="0" fontId="20" fillId="0" borderId="31" xfId="0" applyFont="1" applyBorder="1" applyAlignment="1">
      <alignment vertical="center" wrapText="1"/>
    </xf>
    <xf numFmtId="0" fontId="19" fillId="0" borderId="49" xfId="0" applyFont="1" applyBorder="1" applyAlignment="1" applyProtection="1">
      <alignment horizontal="center" vertical="center" wrapText="1"/>
    </xf>
    <xf numFmtId="0" fontId="19" fillId="0" borderId="41" xfId="0" applyFont="1" applyBorder="1" applyAlignment="1" applyProtection="1">
      <alignment horizontal="center" vertical="center" wrapText="1"/>
    </xf>
    <xf numFmtId="9" fontId="34" fillId="33" borderId="8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</xf>
    <xf numFmtId="0" fontId="19" fillId="0" borderId="44" xfId="0" applyFont="1" applyBorder="1" applyAlignment="1" applyProtection="1">
      <alignment horizontal="center" vertical="center" wrapText="1"/>
    </xf>
    <xf numFmtId="0" fontId="19" fillId="0" borderId="36" xfId="0" applyFont="1" applyFill="1" applyBorder="1" applyAlignment="1" applyProtection="1">
      <alignment horizontal="center" vertical="center" wrapText="1"/>
    </xf>
    <xf numFmtId="0" fontId="37" fillId="0" borderId="29" xfId="0" applyFont="1" applyFill="1" applyBorder="1" applyAlignment="1" applyProtection="1">
      <alignment horizontal="left" vertical="center" wrapText="1"/>
    </xf>
    <xf numFmtId="0" fontId="20" fillId="0" borderId="31" xfId="0" applyFont="1" applyFill="1" applyBorder="1" applyAlignment="1" applyProtection="1">
      <alignment horizontal="left" vertical="center" wrapText="1"/>
    </xf>
    <xf numFmtId="0" fontId="24" fillId="28" borderId="57" xfId="0" applyFont="1" applyFill="1" applyBorder="1" applyAlignment="1">
      <alignment vertical="center" wrapText="1"/>
    </xf>
    <xf numFmtId="0" fontId="24" fillId="28" borderId="59" xfId="0" applyFont="1" applyFill="1" applyBorder="1" applyAlignment="1">
      <alignment vertical="center" wrapText="1"/>
    </xf>
    <xf numFmtId="0" fontId="20" fillId="0" borderId="34" xfId="0" applyFont="1" applyBorder="1" applyAlignment="1">
      <alignment horizontal="left" vertical="center" wrapText="1"/>
    </xf>
    <xf numFmtId="0" fontId="19" fillId="0" borderId="48" xfId="0" applyFont="1" applyFill="1" applyBorder="1" applyAlignment="1" applyProtection="1">
      <alignment horizontal="center" vertical="center" wrapText="1"/>
    </xf>
    <xf numFmtId="0" fontId="20" fillId="0" borderId="29" xfId="0" applyFont="1" applyBorder="1" applyAlignment="1">
      <alignment horizontal="left" vertical="center" wrapText="1"/>
    </xf>
    <xf numFmtId="0" fontId="38" fillId="0" borderId="36" xfId="0" applyFont="1" applyFill="1" applyBorder="1" applyAlignment="1" applyProtection="1">
      <alignment horizontal="center" vertical="center" wrapText="1"/>
    </xf>
    <xf numFmtId="0" fontId="39" fillId="26" borderId="39" xfId="37" applyFont="1" applyFill="1" applyBorder="1" applyAlignment="1">
      <alignment wrapText="1"/>
    </xf>
    <xf numFmtId="0" fontId="38" fillId="0" borderId="43" xfId="0" applyFont="1" applyFill="1" applyBorder="1" applyAlignment="1" applyProtection="1">
      <alignment horizontal="center" vertical="center" wrapText="1"/>
    </xf>
    <xf numFmtId="0" fontId="19" fillId="0" borderId="49" xfId="0" applyFont="1" applyFill="1" applyBorder="1" applyAlignment="1" applyProtection="1">
      <alignment horizontal="center" vertical="center" wrapText="1"/>
    </xf>
    <xf numFmtId="0" fontId="19" fillId="0" borderId="43" xfId="0" applyFont="1" applyFill="1" applyBorder="1" applyAlignment="1" applyProtection="1">
      <alignment horizontal="center" vertical="center" wrapText="1"/>
    </xf>
    <xf numFmtId="0" fontId="19" fillId="26" borderId="48" xfId="0" applyFont="1" applyFill="1" applyBorder="1" applyAlignment="1" applyProtection="1">
      <alignment horizontal="center" vertical="center" wrapText="1"/>
    </xf>
    <xf numFmtId="0" fontId="19" fillId="26" borderId="36" xfId="0" applyFont="1" applyFill="1" applyBorder="1" applyAlignment="1" applyProtection="1">
      <alignment horizontal="center" vertical="center" wrapText="1"/>
    </xf>
    <xf numFmtId="0" fontId="19" fillId="26" borderId="49" xfId="0" applyFont="1" applyFill="1" applyBorder="1" applyAlignment="1" applyProtection="1">
      <alignment horizontal="center" vertical="center" wrapText="1"/>
    </xf>
    <xf numFmtId="9" fontId="34" fillId="33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1" xfId="0" applyFont="1" applyFill="1" applyBorder="1" applyAlignment="1" applyProtection="1">
      <alignment vertical="center" wrapText="1"/>
    </xf>
    <xf numFmtId="0" fontId="20" fillId="0" borderId="34" xfId="0" applyFont="1" applyBorder="1" applyAlignment="1" applyProtection="1">
      <alignment horizontal="left" wrapText="1"/>
    </xf>
    <xf numFmtId="0" fontId="20" fillId="0" borderId="29" xfId="0" applyFont="1" applyFill="1" applyBorder="1" applyAlignment="1" applyProtection="1">
      <alignment horizontal="left" wrapText="1"/>
    </xf>
    <xf numFmtId="0" fontId="20" fillId="0" borderId="29" xfId="0" applyFont="1" applyBorder="1" applyAlignment="1" applyProtection="1">
      <alignment horizontal="left" wrapText="1"/>
    </xf>
    <xf numFmtId="0" fontId="20" fillId="0" borderId="31" xfId="0" applyFont="1" applyBorder="1" applyAlignment="1" applyProtection="1">
      <alignment horizontal="left" wrapText="1"/>
    </xf>
    <xf numFmtId="1" fontId="32" fillId="33" borderId="47" xfId="0" applyNumberFormat="1" applyFont="1" applyFill="1" applyBorder="1" applyAlignment="1" applyProtection="1">
      <alignment horizontal="center" vertical="center" wrapText="1"/>
    </xf>
    <xf numFmtId="2" fontId="32" fillId="33" borderId="47" xfId="0" applyNumberFormat="1" applyFont="1" applyFill="1" applyBorder="1" applyAlignment="1" applyProtection="1">
      <alignment horizontal="center" vertical="center" wrapText="1"/>
    </xf>
    <xf numFmtId="2" fontId="25" fillId="27" borderId="51" xfId="0" applyNumberFormat="1" applyFont="1" applyFill="1" applyBorder="1" applyAlignment="1" applyProtection="1">
      <alignment horizontal="center" vertical="center" wrapText="1"/>
    </xf>
    <xf numFmtId="2" fontId="25" fillId="27" borderId="18" xfId="0" applyNumberFormat="1" applyFont="1" applyFill="1" applyBorder="1" applyAlignment="1" applyProtection="1">
      <alignment horizontal="center" vertical="center" wrapText="1"/>
    </xf>
    <xf numFmtId="9" fontId="34" fillId="33" borderId="19" xfId="0" applyNumberFormat="1" applyFont="1" applyFill="1" applyBorder="1" applyAlignment="1" applyProtection="1">
      <alignment horizontal="center" vertical="center" wrapText="1"/>
    </xf>
    <xf numFmtId="0" fontId="22" fillId="24" borderId="0" xfId="0" applyFont="1" applyFill="1" applyAlignment="1" applyProtection="1"/>
    <xf numFmtId="0" fontId="24" fillId="24" borderId="0" xfId="0" applyFont="1" applyFill="1" applyAlignment="1" applyProtection="1"/>
    <xf numFmtId="0" fontId="2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center"/>
    </xf>
    <xf numFmtId="0" fontId="23" fillId="26" borderId="0" xfId="43" applyFont="1" applyFill="1" applyAlignment="1">
      <alignment wrapText="1"/>
    </xf>
    <xf numFmtId="0" fontId="42" fillId="0" borderId="0" xfId="0" applyFont="1" applyAlignment="1">
      <alignment horizontal="left" wrapText="1"/>
    </xf>
    <xf numFmtId="0" fontId="21" fillId="3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22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41" fillId="0" borderId="0" xfId="0" applyFont="1" applyAlignment="1">
      <alignment horizontal="left" vertical="center" wrapText="1" readingOrder="1"/>
    </xf>
    <xf numFmtId="0" fontId="42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27" fillId="0" borderId="0" xfId="0" applyFont="1" applyBorder="1"/>
    <xf numFmtId="0" fontId="23" fillId="26" borderId="0" xfId="43" applyFill="1" applyBorder="1" applyAlignment="1">
      <alignment wrapText="1"/>
    </xf>
    <xf numFmtId="0" fontId="23" fillId="0" borderId="0" xfId="43" applyBorder="1"/>
    <xf numFmtId="0" fontId="24" fillId="0" borderId="0" xfId="0" applyFont="1" applyBorder="1" applyAlignment="1">
      <alignment wrapText="1"/>
    </xf>
    <xf numFmtId="0" fontId="24" fillId="0" borderId="0" xfId="0" applyFont="1" applyBorder="1"/>
    <xf numFmtId="0" fontId="46" fillId="0" borderId="0" xfId="0" applyFont="1"/>
    <xf numFmtId="0" fontId="47" fillId="0" borderId="15" xfId="37" applyFont="1" applyBorder="1"/>
    <xf numFmtId="0" fontId="47" fillId="0" borderId="15" xfId="37" applyFont="1" applyBorder="1" applyAlignment="1">
      <alignment wrapText="1"/>
    </xf>
    <xf numFmtId="0" fontId="48" fillId="0" borderId="15" xfId="37" applyFont="1" applyBorder="1" applyAlignment="1">
      <alignment horizontal="center" wrapText="1"/>
    </xf>
    <xf numFmtId="0" fontId="49" fillId="0" borderId="0" xfId="0" applyFont="1" applyAlignment="1">
      <alignment horizontal="center" vertical="center"/>
    </xf>
    <xf numFmtId="0" fontId="50" fillId="0" borderId="0" xfId="0" applyFont="1"/>
    <xf numFmtId="0" fontId="51" fillId="0" borderId="0" xfId="0" applyFont="1"/>
    <xf numFmtId="0" fontId="52" fillId="0" borderId="0" xfId="37" applyFont="1" applyBorder="1" applyAlignment="1">
      <alignment vertical="center"/>
    </xf>
    <xf numFmtId="0" fontId="50" fillId="0" borderId="0" xfId="0" applyFont="1" applyBorder="1" applyAlignment="1">
      <alignment vertical="center" wrapText="1"/>
    </xf>
    <xf numFmtId="0" fontId="49" fillId="0" borderId="0" xfId="0" applyFont="1" applyBorder="1" applyAlignment="1">
      <alignment horizontal="center" vertical="center" wrapText="1"/>
    </xf>
    <xf numFmtId="0" fontId="47" fillId="0" borderId="0" xfId="37" applyFont="1" applyBorder="1" applyAlignment="1">
      <alignment vertical="center" wrapText="1"/>
    </xf>
    <xf numFmtId="0" fontId="50" fillId="0" borderId="0" xfId="37" applyFont="1" applyBorder="1" applyAlignment="1">
      <alignment vertical="center" wrapText="1"/>
    </xf>
    <xf numFmtId="0" fontId="52" fillId="0" borderId="0" xfId="0" applyFont="1" applyBorder="1" applyAlignment="1">
      <alignment vertical="center"/>
    </xf>
    <xf numFmtId="0" fontId="50" fillId="0" borderId="0" xfId="37" applyFont="1" applyBorder="1"/>
    <xf numFmtId="0" fontId="50" fillId="0" borderId="0" xfId="0" applyFont="1" applyBorder="1"/>
    <xf numFmtId="0" fontId="47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 wrapText="1"/>
    </xf>
    <xf numFmtId="0" fontId="51" fillId="0" borderId="0" xfId="0" applyFont="1" applyFill="1" applyBorder="1"/>
    <xf numFmtId="0" fontId="45" fillId="0" borderId="0" xfId="0" applyFont="1" applyFill="1" applyBorder="1"/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53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Alignment="1">
      <alignment vertical="center"/>
    </xf>
    <xf numFmtId="0" fontId="54" fillId="0" borderId="0" xfId="43" applyFont="1" applyAlignment="1">
      <alignment vertical="center"/>
    </xf>
    <xf numFmtId="0" fontId="5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9" fillId="27" borderId="77" xfId="0" applyFont="1" applyFill="1" applyBorder="1" applyAlignment="1" applyProtection="1">
      <alignment horizontal="center" vertical="center" wrapText="1"/>
      <protection locked="0"/>
    </xf>
    <xf numFmtId="0" fontId="19" fillId="27" borderId="78" xfId="0" applyFont="1" applyFill="1" applyBorder="1" applyAlignment="1" applyProtection="1">
      <alignment horizontal="center" vertical="center" wrapText="1"/>
      <protection locked="0"/>
    </xf>
    <xf numFmtId="0" fontId="19" fillId="27" borderId="79" xfId="0" applyFont="1" applyFill="1" applyBorder="1" applyAlignment="1" applyProtection="1">
      <alignment horizontal="center" vertical="center" wrapText="1"/>
      <protection locked="0"/>
    </xf>
    <xf numFmtId="0" fontId="19" fillId="27" borderId="57" xfId="0" applyFont="1" applyFill="1" applyBorder="1" applyAlignment="1" applyProtection="1">
      <alignment horizontal="center" vertical="center" wrapText="1"/>
      <protection locked="0"/>
    </xf>
    <xf numFmtId="0" fontId="19" fillId="27" borderId="58" xfId="0" applyFont="1" applyFill="1" applyBorder="1" applyAlignment="1" applyProtection="1">
      <alignment horizontal="center" vertical="center" wrapText="1"/>
      <protection locked="0"/>
    </xf>
    <xf numFmtId="0" fontId="19" fillId="27" borderId="59" xfId="0" applyFont="1" applyFill="1" applyBorder="1" applyAlignment="1" applyProtection="1">
      <alignment horizontal="center" vertical="center" wrapText="1"/>
      <protection locked="0"/>
    </xf>
    <xf numFmtId="0" fontId="54" fillId="0" borderId="0" xfId="43" applyFont="1" applyAlignment="1">
      <alignment horizontal="left" vertical="center"/>
    </xf>
    <xf numFmtId="0" fontId="56" fillId="0" borderId="0" xfId="43" applyFont="1" applyAlignment="1">
      <alignment horizontal="left" vertical="center"/>
    </xf>
    <xf numFmtId="0" fontId="44" fillId="0" borderId="0" xfId="43" applyFont="1" applyAlignment="1">
      <alignment horizontal="left" vertical="center"/>
    </xf>
    <xf numFmtId="0" fontId="57" fillId="0" borderId="0" xfId="43" applyFont="1"/>
    <xf numFmtId="0" fontId="58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62" fillId="34" borderId="10" xfId="0" applyFont="1" applyFill="1" applyBorder="1" applyAlignment="1" applyProtection="1">
      <alignment horizontal="center" vertical="top" wrapText="1"/>
    </xf>
    <xf numFmtId="0" fontId="62" fillId="34" borderId="11" xfId="0" applyFont="1" applyFill="1" applyBorder="1" applyAlignment="1" applyProtection="1">
      <alignment horizontal="center" vertical="top" wrapText="1"/>
    </xf>
    <xf numFmtId="0" fontId="62" fillId="34" borderId="12" xfId="0" applyFont="1" applyFill="1" applyBorder="1" applyAlignment="1" applyProtection="1">
      <alignment horizontal="center" vertical="top" wrapText="1"/>
    </xf>
    <xf numFmtId="0" fontId="62" fillId="34" borderId="25" xfId="0" applyFont="1" applyFill="1" applyBorder="1" applyAlignment="1" applyProtection="1">
      <alignment horizontal="center" vertical="top" wrapText="1"/>
    </xf>
    <xf numFmtId="0" fontId="62" fillId="33" borderId="26" xfId="0" applyFont="1" applyFill="1" applyBorder="1" applyAlignment="1">
      <alignment horizontal="center" vertical="top" wrapText="1"/>
    </xf>
    <xf numFmtId="0" fontId="62" fillId="34" borderId="21" xfId="0" applyFont="1" applyFill="1" applyBorder="1" applyAlignment="1" applyProtection="1">
      <alignment horizontal="center" vertical="top" wrapText="1"/>
    </xf>
    <xf numFmtId="0" fontId="62" fillId="34" borderId="22" xfId="0" applyFont="1" applyFill="1" applyBorder="1" applyAlignment="1" applyProtection="1">
      <alignment horizontal="center" vertical="top" wrapText="1"/>
    </xf>
    <xf numFmtId="0" fontId="62" fillId="34" borderId="23" xfId="0" applyFont="1" applyFill="1" applyBorder="1" applyAlignment="1" applyProtection="1">
      <alignment horizontal="center" vertical="top" wrapText="1"/>
    </xf>
    <xf numFmtId="0" fontId="62" fillId="34" borderId="24" xfId="0" applyFont="1" applyFill="1" applyBorder="1" applyAlignment="1" applyProtection="1">
      <alignment horizontal="center" vertical="top" wrapText="1"/>
    </xf>
    <xf numFmtId="0" fontId="31" fillId="34" borderId="21" xfId="0" applyFont="1" applyFill="1" applyBorder="1" applyAlignment="1" applyProtection="1">
      <alignment horizontal="center" vertical="center" wrapText="1"/>
    </xf>
    <xf numFmtId="0" fontId="31" fillId="34" borderId="11" xfId="0" applyFont="1" applyFill="1" applyBorder="1" applyAlignment="1" applyProtection="1">
      <alignment horizontal="center" vertical="center" wrapText="1"/>
    </xf>
    <xf numFmtId="0" fontId="31" fillId="34" borderId="12" xfId="0" applyFont="1" applyFill="1" applyBorder="1" applyAlignment="1" applyProtection="1">
      <alignment horizontal="center" vertical="center" wrapText="1"/>
    </xf>
    <xf numFmtId="0" fontId="31" fillId="34" borderId="24" xfId="0" applyFont="1" applyFill="1" applyBorder="1" applyAlignment="1" applyProtection="1">
      <alignment horizontal="center" vertical="center" wrapText="1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38" xfId="0" applyFont="1" applyBorder="1" applyAlignment="1" applyProtection="1">
      <alignment horizontal="center" vertical="center" wrapText="1"/>
      <protection locked="0"/>
    </xf>
    <xf numFmtId="0" fontId="19" fillId="0" borderId="41" xfId="0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horizontal="center" vertical="center" wrapText="1"/>
      <protection locked="0"/>
    </xf>
    <xf numFmtId="0" fontId="19" fillId="0" borderId="42" xfId="0" applyFont="1" applyBorder="1" applyAlignment="1" applyProtection="1">
      <alignment horizontal="center" vertical="center" wrapText="1"/>
      <protection locked="0"/>
    </xf>
    <xf numFmtId="0" fontId="19" fillId="0" borderId="44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0" fontId="19" fillId="0" borderId="50" xfId="0" applyFont="1" applyBorder="1" applyAlignment="1" applyProtection="1">
      <alignment horizontal="center" vertical="center" wrapText="1"/>
      <protection locked="0"/>
    </xf>
    <xf numFmtId="0" fontId="19" fillId="0" borderId="52" xfId="0" applyFont="1" applyBorder="1" applyAlignment="1" applyProtection="1">
      <alignment horizontal="center" vertical="center" wrapText="1"/>
      <protection locked="0"/>
    </xf>
    <xf numFmtId="0" fontId="19" fillId="0" borderId="53" xfId="0" applyFont="1" applyBorder="1" applyAlignment="1" applyProtection="1">
      <alignment horizontal="center" vertical="center" wrapText="1"/>
      <protection locked="0"/>
    </xf>
    <xf numFmtId="0" fontId="19" fillId="0" borderId="37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19" fillId="0" borderId="38" xfId="0" applyFont="1" applyFill="1" applyBorder="1" applyAlignment="1" applyProtection="1">
      <alignment horizontal="center" vertical="center" wrapText="1"/>
      <protection locked="0"/>
    </xf>
    <xf numFmtId="0" fontId="19" fillId="24" borderId="37" xfId="0" applyFont="1" applyFill="1" applyBorder="1" applyAlignment="1" applyProtection="1">
      <alignment horizontal="center" vertical="center" wrapText="1"/>
      <protection locked="0"/>
    </xf>
    <xf numFmtId="0" fontId="19" fillId="24" borderId="30" xfId="0" applyFont="1" applyFill="1" applyBorder="1" applyAlignment="1" applyProtection="1">
      <alignment horizontal="center" vertical="center" wrapText="1"/>
      <protection locked="0"/>
    </xf>
    <xf numFmtId="0" fontId="19" fillId="24" borderId="38" xfId="0" applyFont="1" applyFill="1" applyBorder="1" applyAlignment="1" applyProtection="1">
      <alignment horizontal="center" vertical="center" wrapText="1"/>
      <protection locked="0"/>
    </xf>
    <xf numFmtId="0" fontId="19" fillId="0" borderId="66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67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82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83" xfId="0" applyFont="1" applyBorder="1" applyAlignment="1" applyProtection="1">
      <alignment horizontal="center" vertical="center" wrapText="1"/>
      <protection locked="0"/>
    </xf>
    <xf numFmtId="0" fontId="19" fillId="27" borderId="58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9" fillId="33" borderId="15" xfId="0" applyFont="1" applyFill="1" applyBorder="1" applyAlignment="1" applyProtection="1">
      <alignment horizontal="center" vertical="center" wrapText="1"/>
    </xf>
    <xf numFmtId="0" fontId="29" fillId="33" borderId="16" xfId="0" applyFont="1" applyFill="1" applyBorder="1" applyAlignment="1" applyProtection="1">
      <alignment horizontal="center" vertical="center" wrapText="1"/>
    </xf>
    <xf numFmtId="0" fontId="30" fillId="33" borderId="10" xfId="0" applyFont="1" applyFill="1" applyBorder="1" applyAlignment="1">
      <alignment horizontal="center" vertical="center"/>
    </xf>
    <xf numFmtId="0" fontId="30" fillId="33" borderId="12" xfId="0" applyFont="1" applyFill="1" applyBorder="1" applyAlignment="1">
      <alignment horizontal="center" vertical="center"/>
    </xf>
    <xf numFmtId="0" fontId="30" fillId="33" borderId="13" xfId="0" applyFont="1" applyFill="1" applyBorder="1" applyAlignment="1">
      <alignment horizontal="center" vertical="center"/>
    </xf>
    <xf numFmtId="0" fontId="19" fillId="27" borderId="57" xfId="0" applyFont="1" applyFill="1" applyBorder="1" applyAlignment="1" applyProtection="1">
      <alignment horizontal="center" vertical="center" wrapText="1"/>
      <protection locked="0"/>
    </xf>
    <xf numFmtId="0" fontId="19" fillId="27" borderId="59" xfId="0" applyFont="1" applyFill="1" applyBorder="1" applyAlignment="1" applyProtection="1">
      <alignment horizontal="center" vertical="center" wrapText="1"/>
      <protection locked="0"/>
    </xf>
    <xf numFmtId="0" fontId="19" fillId="0" borderId="72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61" xfId="0" applyFont="1" applyBorder="1" applyAlignment="1" applyProtection="1">
      <alignment horizontal="center" vertical="center" wrapText="1"/>
      <protection locked="0"/>
    </xf>
    <xf numFmtId="0" fontId="19" fillId="0" borderId="50" xfId="0" applyFont="1" applyFill="1" applyBorder="1" applyAlignment="1" applyProtection="1">
      <alignment horizontal="center" vertical="center" wrapText="1"/>
      <protection locked="0"/>
    </xf>
    <xf numFmtId="0" fontId="19" fillId="0" borderId="52" xfId="0" applyFont="1" applyFill="1" applyBorder="1" applyAlignment="1" applyProtection="1">
      <alignment horizontal="center" vertical="center" wrapText="1"/>
      <protection locked="0"/>
    </xf>
    <xf numFmtId="0" fontId="19" fillId="0" borderId="53" xfId="0" applyFont="1" applyFill="1" applyBorder="1" applyAlignment="1" applyProtection="1">
      <alignment horizontal="center" vertical="center" wrapText="1"/>
      <protection locked="0"/>
    </xf>
    <xf numFmtId="0" fontId="19" fillId="27" borderId="77" xfId="0" applyFont="1" applyFill="1" applyBorder="1" applyAlignment="1" applyProtection="1">
      <alignment horizontal="center" vertical="center" wrapText="1"/>
      <protection locked="0"/>
    </xf>
    <xf numFmtId="0" fontId="19" fillId="27" borderId="78" xfId="0" applyFont="1" applyFill="1" applyBorder="1" applyAlignment="1" applyProtection="1">
      <alignment horizontal="center" vertical="center" wrapText="1"/>
      <protection locked="0"/>
    </xf>
    <xf numFmtId="0" fontId="19" fillId="27" borderId="79" xfId="0" applyFont="1" applyFill="1" applyBorder="1" applyAlignment="1" applyProtection="1">
      <alignment horizontal="center" vertical="center" wrapText="1"/>
      <protection locked="0"/>
    </xf>
    <xf numFmtId="0" fontId="19" fillId="0" borderId="63" xfId="0" applyFont="1" applyBorder="1" applyAlignment="1" applyProtection="1">
      <alignment horizontal="center" vertical="center" wrapText="1"/>
      <protection locked="0"/>
    </xf>
    <xf numFmtId="0" fontId="19" fillId="0" borderId="64" xfId="0" applyFont="1" applyBorder="1" applyAlignment="1" applyProtection="1">
      <alignment horizontal="center" vertical="center" wrapText="1"/>
      <protection locked="0"/>
    </xf>
    <xf numFmtId="0" fontId="19" fillId="0" borderId="70" xfId="0" applyFont="1" applyBorder="1" applyAlignment="1" applyProtection="1">
      <alignment horizontal="center" vertical="center" wrapText="1"/>
      <protection locked="0"/>
    </xf>
    <xf numFmtId="0" fontId="19" fillId="0" borderId="73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9" fillId="0" borderId="74" xfId="0" applyFont="1" applyBorder="1" applyAlignment="1" applyProtection="1">
      <alignment horizontal="center" vertical="center" wrapText="1"/>
      <protection locked="0"/>
    </xf>
    <xf numFmtId="0" fontId="38" fillId="0" borderId="37" xfId="0" applyFont="1" applyFill="1" applyBorder="1" applyAlignment="1" applyProtection="1">
      <alignment horizontal="center" vertical="center" wrapText="1"/>
      <protection locked="0"/>
    </xf>
    <xf numFmtId="0" fontId="38" fillId="0" borderId="30" xfId="0" applyFont="1" applyFill="1" applyBorder="1" applyAlignment="1" applyProtection="1">
      <alignment horizontal="center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0" fontId="19" fillId="0" borderId="55" xfId="0" applyFont="1" applyFill="1" applyBorder="1" applyAlignment="1" applyProtection="1">
      <alignment horizontal="center" vertical="center" wrapText="1"/>
      <protection locked="0"/>
    </xf>
    <xf numFmtId="0" fontId="30" fillId="33" borderId="0" xfId="0" applyFont="1" applyFill="1" applyAlignment="1">
      <alignment horizontal="center" vertical="center"/>
    </xf>
    <xf numFmtId="0" fontId="61" fillId="34" borderId="15" xfId="0" applyFont="1" applyFill="1" applyBorder="1" applyAlignment="1" applyProtection="1">
      <alignment horizontal="center" vertical="center" wrapText="1"/>
    </xf>
    <xf numFmtId="0" fontId="61" fillId="34" borderId="18" xfId="0" applyFont="1" applyFill="1" applyBorder="1" applyAlignment="1" applyProtection="1">
      <alignment horizontal="center" vertical="center" wrapText="1"/>
    </xf>
    <xf numFmtId="0" fontId="62" fillId="34" borderId="27" xfId="0" applyFont="1" applyFill="1" applyBorder="1" applyAlignment="1" applyProtection="1">
      <alignment horizontal="left" vertical="top" wrapText="1"/>
    </xf>
    <xf numFmtId="0" fontId="62" fillId="34" borderId="16" xfId="0" applyFont="1" applyFill="1" applyBorder="1" applyAlignment="1" applyProtection="1">
      <alignment horizontal="left" vertical="top" wrapText="1"/>
    </xf>
    <xf numFmtId="0" fontId="19" fillId="26" borderId="37" xfId="0" applyFont="1" applyFill="1" applyBorder="1" applyAlignment="1" applyProtection="1">
      <alignment horizontal="center" vertical="center" wrapText="1"/>
      <protection locked="0"/>
    </xf>
    <xf numFmtId="0" fontId="19" fillId="26" borderId="30" xfId="0" applyFont="1" applyFill="1" applyBorder="1" applyAlignment="1" applyProtection="1">
      <alignment horizontal="center" vertical="center" wrapText="1"/>
      <protection locked="0"/>
    </xf>
    <xf numFmtId="0" fontId="19" fillId="26" borderId="38" xfId="0" applyFont="1" applyFill="1" applyBorder="1" applyAlignment="1" applyProtection="1">
      <alignment horizontal="center" vertical="center" wrapText="1"/>
      <protection locked="0"/>
    </xf>
    <xf numFmtId="0" fontId="19" fillId="26" borderId="54" xfId="0" applyFont="1" applyFill="1" applyBorder="1" applyAlignment="1" applyProtection="1">
      <alignment horizontal="center" vertical="center" wrapText="1"/>
      <protection locked="0"/>
    </xf>
    <xf numFmtId="0" fontId="19" fillId="26" borderId="55" xfId="0" applyFont="1" applyFill="1" applyBorder="1" applyAlignment="1" applyProtection="1">
      <alignment horizontal="center" vertical="center" wrapText="1"/>
      <protection locked="0"/>
    </xf>
    <xf numFmtId="0" fontId="19" fillId="0" borderId="54" xfId="0" applyFont="1" applyBorder="1" applyAlignment="1" applyProtection="1">
      <alignment horizontal="center" vertical="center" wrapText="1"/>
      <protection locked="0"/>
    </xf>
    <xf numFmtId="0" fontId="19" fillId="0" borderId="55" xfId="0" applyFont="1" applyBorder="1" applyAlignment="1" applyProtection="1">
      <alignment horizontal="center" vertical="center" wrapText="1"/>
      <protection locked="0"/>
    </xf>
    <xf numFmtId="0" fontId="19" fillId="0" borderId="56" xfId="0" applyFont="1" applyBorder="1" applyAlignment="1" applyProtection="1">
      <alignment horizontal="center" vertical="center" wrapText="1"/>
      <protection locked="0"/>
    </xf>
    <xf numFmtId="0" fontId="19" fillId="0" borderId="56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 wrapText="1"/>
      <protection locked="0"/>
    </xf>
    <xf numFmtId="0" fontId="19" fillId="0" borderId="35" xfId="0" applyFont="1" applyFill="1" applyBorder="1" applyAlignment="1" applyProtection="1">
      <alignment horizontal="center" vertical="center" wrapText="1"/>
      <protection locked="0"/>
    </xf>
    <xf numFmtId="0" fontId="19" fillId="0" borderId="42" xfId="0" applyFont="1" applyFill="1" applyBorder="1" applyAlignment="1" applyProtection="1">
      <alignment horizontal="center" vertical="center" wrapText="1"/>
      <protection locked="0"/>
    </xf>
    <xf numFmtId="0" fontId="38" fillId="0" borderId="38" xfId="0" applyFont="1" applyFill="1" applyBorder="1" applyAlignment="1" applyProtection="1">
      <alignment horizontal="center" vertical="center" wrapText="1"/>
      <protection locked="0"/>
    </xf>
    <xf numFmtId="0" fontId="19" fillId="0" borderId="44" xfId="0" applyFont="1" applyFill="1" applyBorder="1" applyAlignment="1" applyProtection="1">
      <alignment horizontal="center" vertical="center" wrapText="1"/>
      <protection locked="0"/>
    </xf>
    <xf numFmtId="0" fontId="19" fillId="0" borderId="32" xfId="0" applyFont="1" applyFill="1" applyBorder="1" applyAlignment="1" applyProtection="1">
      <alignment horizontal="center" vertical="center" wrapText="1"/>
      <protection locked="0"/>
    </xf>
    <xf numFmtId="0" fontId="19" fillId="0" borderId="45" xfId="0" applyFont="1" applyFill="1" applyBorder="1" applyAlignment="1" applyProtection="1">
      <alignment horizontal="center" vertical="center" wrapText="1"/>
      <protection locked="0"/>
    </xf>
    <xf numFmtId="0" fontId="19" fillId="26" borderId="56" xfId="0" applyFont="1" applyFill="1" applyBorder="1" applyAlignment="1" applyProtection="1">
      <alignment horizontal="center" vertical="center" wrapText="1"/>
      <protection locked="0"/>
    </xf>
    <xf numFmtId="0" fontId="19" fillId="26" borderId="50" xfId="0" applyFont="1" applyFill="1" applyBorder="1" applyAlignment="1" applyProtection="1">
      <alignment horizontal="center" vertical="center" wrapText="1"/>
      <protection locked="0"/>
    </xf>
    <xf numFmtId="0" fontId="19" fillId="26" borderId="52" xfId="0" applyFont="1" applyFill="1" applyBorder="1" applyAlignment="1" applyProtection="1">
      <alignment horizontal="center" vertical="center" wrapText="1"/>
      <protection locked="0"/>
    </xf>
    <xf numFmtId="0" fontId="19" fillId="26" borderId="53" xfId="0" applyFont="1" applyFill="1" applyBorder="1" applyAlignment="1" applyProtection="1">
      <alignment horizontal="center" vertical="center" wrapText="1"/>
      <protection locked="0"/>
    </xf>
    <xf numFmtId="0" fontId="19" fillId="0" borderId="69" xfId="0" applyFont="1" applyFill="1" applyBorder="1" applyAlignment="1" applyProtection="1">
      <alignment horizontal="center" vertical="center" wrapText="1"/>
      <protection locked="0"/>
    </xf>
    <xf numFmtId="0" fontId="19" fillId="0" borderId="60" xfId="0" applyFont="1" applyFill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0" borderId="33" xfId="0" applyFont="1" applyBorder="1" applyAlignment="1" applyProtection="1">
      <alignment horizontal="center" vertical="center" wrapText="1"/>
      <protection locked="0"/>
    </xf>
    <xf numFmtId="0" fontId="19" fillId="0" borderId="65" xfId="0" applyFont="1" applyBorder="1" applyAlignment="1" applyProtection="1">
      <alignment horizontal="center" vertical="center" wrapText="1"/>
      <protection locked="0"/>
    </xf>
    <xf numFmtId="0" fontId="19" fillId="0" borderId="75" xfId="0" applyFont="1" applyBorder="1" applyAlignment="1" applyProtection="1">
      <alignment horizontal="center" vertical="center" wrapText="1"/>
      <protection locked="0"/>
    </xf>
    <xf numFmtId="0" fontId="19" fillId="0" borderId="46" xfId="0" applyFont="1" applyBorder="1" applyAlignment="1" applyProtection="1">
      <alignment horizontal="center" vertical="center" wrapText="1"/>
      <protection locked="0"/>
    </xf>
    <xf numFmtId="0" fontId="19" fillId="0" borderId="34" xfId="0" applyFont="1" applyBorder="1" applyAlignment="1" applyProtection="1">
      <alignment horizontal="center" vertical="center" wrapText="1"/>
      <protection locked="0"/>
    </xf>
    <xf numFmtId="0" fontId="19" fillId="0" borderId="76" xfId="0" applyFont="1" applyBorder="1" applyAlignment="1" applyProtection="1">
      <alignment horizontal="center" vertical="center" wrapText="1"/>
      <protection locked="0"/>
    </xf>
    <xf numFmtId="0" fontId="24" fillId="28" borderId="58" xfId="0" applyFont="1" applyFill="1" applyBorder="1" applyAlignment="1" applyProtection="1">
      <alignment horizontal="center" vertical="center" wrapText="1"/>
    </xf>
    <xf numFmtId="0" fontId="24" fillId="28" borderId="58" xfId="0" applyFont="1" applyFill="1" applyBorder="1" applyAlignment="1">
      <alignment horizontal="center" vertical="center" wrapText="1"/>
    </xf>
    <xf numFmtId="0" fontId="19" fillId="0" borderId="86" xfId="0" applyFont="1" applyBorder="1" applyAlignment="1" applyProtection="1">
      <alignment horizontal="center" vertical="center" wrapText="1"/>
      <protection locked="0"/>
    </xf>
    <xf numFmtId="0" fontId="19" fillId="0" borderId="86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>
      <alignment horizontal="center"/>
    </xf>
    <xf numFmtId="0" fontId="45" fillId="32" borderId="0" xfId="0" applyFont="1" applyFill="1" applyAlignment="1">
      <alignment horizontal="center" vertical="center" wrapText="1"/>
    </xf>
    <xf numFmtId="0" fontId="45" fillId="32" borderId="0" xfId="0" applyFont="1" applyFill="1" applyAlignment="1">
      <alignment horizontal="center" vertical="center"/>
    </xf>
    <xf numFmtId="0" fontId="54" fillId="0" borderId="0" xfId="43" applyFont="1" applyAlignment="1">
      <alignment horizontal="left" vertical="center"/>
    </xf>
    <xf numFmtId="0" fontId="44" fillId="0" borderId="0" xfId="0" applyFont="1" applyAlignment="1">
      <alignment horizontal="center" vertical="center" wrapText="1"/>
    </xf>
    <xf numFmtId="0" fontId="56" fillId="0" borderId="0" xfId="43" applyFont="1" applyAlignment="1">
      <alignment horizontal="left" vertical="center"/>
    </xf>
    <xf numFmtId="0" fontId="44" fillId="0" borderId="0" xfId="43" applyFont="1" applyAlignment="1">
      <alignment horizontal="left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00"/>
      <color rgb="FFF67C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23</xdr:row>
      <xdr:rowOff>112623</xdr:rowOff>
    </xdr:from>
    <xdr:to>
      <xdr:col>0</xdr:col>
      <xdr:colOff>2533650</xdr:colOff>
      <xdr:row>32</xdr:row>
      <xdr:rowOff>114299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5427573"/>
          <a:ext cx="2219325" cy="1459001"/>
        </a:xfrm>
        <a:prstGeom prst="rect">
          <a:avLst/>
        </a:prstGeom>
      </xdr:spPr>
    </xdr:pic>
    <xdr:clientData/>
  </xdr:twoCellAnchor>
  <xdr:twoCellAnchor editAs="oneCell">
    <xdr:from>
      <xdr:col>0</xdr:col>
      <xdr:colOff>5448299</xdr:colOff>
      <xdr:row>25</xdr:row>
      <xdr:rowOff>124347</xdr:rowOff>
    </xdr:from>
    <xdr:to>
      <xdr:col>0</xdr:col>
      <xdr:colOff>11782424</xdr:colOff>
      <xdr:row>33</xdr:row>
      <xdr:rowOff>47731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299" y="5763147"/>
          <a:ext cx="6334125" cy="1218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IR4anI1-oxI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gcc02.safelinks.protection.outlook.com/?url=https%3A%2F%2Fkdads.ks.gov%2Fdocs%2Flibrariesprovider17%2Fgeneral-provider-pages%2Fprovider-statutes-and-regulations%2Fksa-and-kar-for-adult-care-homes%2Fnursing-facilities-2015.pdf%3Fsfvrsn%3Dcd9a3dee_2&amp;data=05%7C02%7CCarrie.Welch%40ks.gov%7C7fcb70be88e94088d71308dc1067a4ab%7Cdcae8101c92d480cbc43c6761ccccc5a%7C0%7C0%7C638403284522983360%7CUnknown%7CTWFpbGZsb3d8eyJWIjoiMC4wLjAwMDAiLCJQIjoiV2luMzIiLCJBTiI6Ik1haWwiLCJXVCI6Mn0%3D%7C3000%7C%7C%7C&amp;sdata=m62iXJcWKv6x1cm9Hl0yygbE65S%2B6Kc%2FwTjZz2CPNTk%3D&amp;reserved=0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docs.google.com/spreadsheets/d/1VQ81ZbikZwvkjuV_HA8UtI8S485cNY0DKLHXmT5LljI/edit?usp=sharing" TargetMode="External"/><Relationship Id="rId1" Type="http://schemas.openxmlformats.org/officeDocument/2006/relationships/hyperlink" Target="https://www.youtube.com/watch?v=RSbh5k4fr2c" TargetMode="External"/><Relationship Id="rId6" Type="http://schemas.openxmlformats.org/officeDocument/2006/relationships/hyperlink" Target="https://apic.org/Resource_/TinyMceFileManager/Education/ASC_Intensive/Resources_Page/ASC_Risk_Assessment_Template.docx" TargetMode="External"/><Relationship Id="rId5" Type="http://schemas.openxmlformats.org/officeDocument/2006/relationships/hyperlink" Target="https://www.cdc.gov/long-term-care-facilities/media/excel/IPC-RiskAssessment.xlsx" TargetMode="External"/><Relationship Id="rId4" Type="http://schemas.openxmlformats.org/officeDocument/2006/relationships/hyperlink" Target="https://www.osha.gov/bloodborne-pathogens/standard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dhe.ks.gov/1378/Kansas-Syndromic-Surveillance-Program" TargetMode="External"/><Relationship Id="rId13" Type="http://schemas.openxmlformats.org/officeDocument/2006/relationships/hyperlink" Target="https://gcc02.safelinks.protection.outlook.com/?url=https%3A%2F%2Fmaps.kdhe.state.ks.us%2Fksephtcountyprofiles%2F%3Fpage%3DPage&amp;data=05%7C02%7Ccarrie.welch%40ks.gov%7C8d6fc019ada14893b29008dcc3bf4e31%7Cdcae8101c92d480cbc43c6761ccccc5a%7C0%7C0%7C638600473662254404%7CUnknown%7CTWFpbGZsb3d8eyJWIjoiMC4wLjAwMDAiLCJQIjoiV2luMzIiLCJBTiI6Ik1haWwiLCJXVCI6Mn0%3D%7C0%7C%7C%7C&amp;sdata=%2Bu11wUJWj0Hyfew74uh4FE6hfvAYdeJmw5Uk2CkPNMA%3D&amp;reserved=0" TargetMode="External"/><Relationship Id="rId3" Type="http://schemas.openxmlformats.org/officeDocument/2006/relationships/hyperlink" Target="https://www.cdc.gov/tb/statistics/reports/2022/state_local_data.htm" TargetMode="External"/><Relationship Id="rId7" Type="http://schemas.openxmlformats.org/officeDocument/2006/relationships/hyperlink" Target="https://www.census.gov/library/stories/state-by-state/kansas-population-change-between-census-decade.html" TargetMode="External"/><Relationship Id="rId12" Type="http://schemas.openxmlformats.org/officeDocument/2006/relationships/hyperlink" Target="https://www.ksnt.com/news/local-news/why-are-there-no-public-tornado-shelters-in-topeka/" TargetMode="External"/><Relationship Id="rId2" Type="http://schemas.openxmlformats.org/officeDocument/2006/relationships/hyperlink" Target="https://www.cdc.gov/tb/publications/guidelines/pdf/appendixb_092706.pdf" TargetMode="External"/><Relationship Id="rId1" Type="http://schemas.openxmlformats.org/officeDocument/2006/relationships/hyperlink" Target="https://www.kdhe.ks.gov/1521/Infectious-Disease-Statistics" TargetMode="External"/><Relationship Id="rId6" Type="http://schemas.openxmlformats.org/officeDocument/2006/relationships/hyperlink" Target="https://www.census.gov/quickfacts/fact/table/KS/PST045223" TargetMode="External"/><Relationship Id="rId11" Type="http://schemas.openxmlformats.org/officeDocument/2006/relationships/hyperlink" Target="https://www.foodpantries.org/ci/ks-topeka" TargetMode="External"/><Relationship Id="rId5" Type="http://schemas.openxmlformats.org/officeDocument/2006/relationships/hyperlink" Target="https://www.weather.gov/gld/tornado-kansas" TargetMode="External"/><Relationship Id="rId10" Type="http://schemas.openxmlformats.org/officeDocument/2006/relationships/hyperlink" Target="https://www.freeclinics.com/zip.php?zip=66606" TargetMode="External"/><Relationship Id="rId4" Type="http://schemas.openxmlformats.org/officeDocument/2006/relationships/hyperlink" Target="https://www.weather.gov/ict/kstorfacts" TargetMode="External"/><Relationship Id="rId9" Type="http://schemas.openxmlformats.org/officeDocument/2006/relationships/hyperlink" Target="https://www.bestplaces.net/health/city/kansas/topeka" TargetMode="External"/><Relationship Id="rId1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3B999-6658-442B-80FC-C46C6CAD70B9}">
  <dimension ref="A1:A23"/>
  <sheetViews>
    <sheetView tabSelected="1" workbookViewId="0">
      <selection activeCell="A39" sqref="A39"/>
    </sheetView>
  </sheetViews>
  <sheetFormatPr defaultRowHeight="12.75" x14ac:dyDescent="0.2"/>
  <cols>
    <col min="1" max="1" width="184.28515625" style="108" customWidth="1"/>
    <col min="2" max="16384" width="9.140625" style="108"/>
  </cols>
  <sheetData>
    <row r="1" spans="1:1" ht="39" customHeight="1" x14ac:dyDescent="0.2">
      <c r="A1" s="161" t="s">
        <v>263</v>
      </c>
    </row>
    <row r="2" spans="1:1" ht="31.5" x14ac:dyDescent="0.25">
      <c r="A2" s="107" t="s">
        <v>0</v>
      </c>
    </row>
    <row r="3" spans="1:1" s="109" customFormat="1" ht="15.75" x14ac:dyDescent="0.2">
      <c r="A3" s="4" t="s">
        <v>1</v>
      </c>
    </row>
    <row r="4" spans="1:1" x14ac:dyDescent="0.2">
      <c r="A4" s="110"/>
    </row>
    <row r="5" spans="1:1" ht="15.75" x14ac:dyDescent="0.25">
      <c r="A5" s="111" t="s">
        <v>2</v>
      </c>
    </row>
    <row r="6" spans="1:1" ht="15" x14ac:dyDescent="0.2">
      <c r="A6" s="112" t="s">
        <v>264</v>
      </c>
    </row>
    <row r="7" spans="1:1" ht="15" x14ac:dyDescent="0.2">
      <c r="A7" s="106"/>
    </row>
    <row r="8" spans="1:1" ht="15.75" x14ac:dyDescent="0.25">
      <c r="A8" s="113" t="s">
        <v>3</v>
      </c>
    </row>
    <row r="9" spans="1:1" ht="30" x14ac:dyDescent="0.2">
      <c r="A9" s="106" t="s">
        <v>4</v>
      </c>
    </row>
    <row r="10" spans="1:1" ht="15" x14ac:dyDescent="0.2">
      <c r="A10" s="114" t="s">
        <v>5</v>
      </c>
    </row>
    <row r="11" spans="1:1" ht="15" x14ac:dyDescent="0.2">
      <c r="A11" s="106"/>
    </row>
    <row r="12" spans="1:1" ht="15.75" x14ac:dyDescent="0.25">
      <c r="A12" s="113" t="s">
        <v>6</v>
      </c>
    </row>
    <row r="13" spans="1:1" ht="30" x14ac:dyDescent="0.2">
      <c r="A13" s="114" t="s">
        <v>265</v>
      </c>
    </row>
    <row r="14" spans="1:1" ht="15" x14ac:dyDescent="0.2">
      <c r="A14" s="106"/>
    </row>
    <row r="15" spans="1:1" ht="15.75" x14ac:dyDescent="0.25">
      <c r="A15" s="113" t="s">
        <v>7</v>
      </c>
    </row>
    <row r="16" spans="1:1" ht="15" x14ac:dyDescent="0.2">
      <c r="A16" s="115"/>
    </row>
    <row r="17" spans="1:1" ht="15" x14ac:dyDescent="0.2">
      <c r="A17" s="115"/>
    </row>
    <row r="18" spans="1:1" ht="15" x14ac:dyDescent="0.2">
      <c r="A18" s="116" t="s">
        <v>8</v>
      </c>
    </row>
    <row r="19" spans="1:1" ht="15" x14ac:dyDescent="0.2">
      <c r="A19" s="116" t="s">
        <v>9</v>
      </c>
    </row>
    <row r="20" spans="1:1" ht="15" x14ac:dyDescent="0.2">
      <c r="A20" s="115"/>
    </row>
    <row r="21" spans="1:1" ht="15" x14ac:dyDescent="0.2">
      <c r="A21" s="115"/>
    </row>
    <row r="22" spans="1:1" ht="15.75" x14ac:dyDescent="0.25">
      <c r="A22" s="113" t="s">
        <v>266</v>
      </c>
    </row>
    <row r="23" spans="1:1" ht="15.75" x14ac:dyDescent="0.25">
      <c r="A23" s="11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4"/>
  <sheetViews>
    <sheetView zoomScale="110" zoomScaleNormal="110" zoomScaleSheetLayoutView="80" workbookViewId="0">
      <pane ySplit="5" topLeftCell="A6" activePane="bottomLeft" state="frozen"/>
      <selection pane="bottomLeft" activeCell="B4" sqref="B3:M5"/>
    </sheetView>
  </sheetViews>
  <sheetFormatPr defaultRowHeight="12.75" x14ac:dyDescent="0.2"/>
  <cols>
    <col min="1" max="1" width="41.85546875" style="3" customWidth="1"/>
    <col min="2" max="2" width="15.85546875" style="3" customWidth="1"/>
    <col min="3" max="3" width="10.42578125" style="3" customWidth="1"/>
    <col min="4" max="4" width="8.42578125" style="3" customWidth="1"/>
    <col min="5" max="5" width="7.85546875" style="3" customWidth="1"/>
    <col min="6" max="6" width="7.5703125" style="3" customWidth="1"/>
    <col min="7" max="7" width="7.42578125" style="3" customWidth="1"/>
    <col min="8" max="8" width="11" style="3" customWidth="1"/>
    <col min="9" max="9" width="11.85546875" style="3" customWidth="1"/>
    <col min="10" max="11" width="11.5703125" style="3" customWidth="1"/>
    <col min="12" max="12" width="10.5703125" style="3" customWidth="1"/>
    <col min="13" max="13" width="17" style="3" customWidth="1"/>
    <col min="14" max="14" width="50" style="22" customWidth="1"/>
    <col min="15" max="16384" width="9.140625" style="3"/>
  </cols>
  <sheetData>
    <row r="1" spans="1:14" x14ac:dyDescent="0.2">
      <c r="A1" s="201" t="s">
        <v>10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2" t="s">
        <v>11</v>
      </c>
    </row>
    <row r="2" spans="1:14" ht="12.95" customHeight="1" thickBot="1" x14ac:dyDescent="0.25">
      <c r="A2" s="202" t="s">
        <v>12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4" ht="13.5" customHeight="1" thickBot="1" x14ac:dyDescent="0.25">
      <c r="A3" s="203" t="s">
        <v>13</v>
      </c>
      <c r="B3" s="23" t="s">
        <v>14</v>
      </c>
      <c r="C3" s="205" t="s">
        <v>15</v>
      </c>
      <c r="D3" s="206"/>
      <c r="E3" s="206"/>
      <c r="F3" s="206"/>
      <c r="G3" s="207"/>
      <c r="H3" s="205" t="s">
        <v>16</v>
      </c>
      <c r="I3" s="206"/>
      <c r="J3" s="206"/>
      <c r="K3" s="206"/>
      <c r="L3" s="207"/>
      <c r="M3" s="230" t="s">
        <v>17</v>
      </c>
    </row>
    <row r="4" spans="1:14" ht="74.25" customHeight="1" thickBot="1" x14ac:dyDescent="0.25">
      <c r="A4" s="204"/>
      <c r="B4" s="232" t="s">
        <v>18</v>
      </c>
      <c r="C4" s="162" t="s">
        <v>19</v>
      </c>
      <c r="D4" s="163" t="s">
        <v>20</v>
      </c>
      <c r="E4" s="164" t="s">
        <v>21</v>
      </c>
      <c r="F4" s="165" t="s">
        <v>22</v>
      </c>
      <c r="G4" s="166" t="s">
        <v>23</v>
      </c>
      <c r="H4" s="167" t="s">
        <v>24</v>
      </c>
      <c r="I4" s="168" t="s">
        <v>25</v>
      </c>
      <c r="J4" s="163" t="s">
        <v>26</v>
      </c>
      <c r="K4" s="169" t="s">
        <v>27</v>
      </c>
      <c r="L4" s="170" t="s">
        <v>28</v>
      </c>
      <c r="M4" s="231"/>
      <c r="N4" s="24"/>
    </row>
    <row r="5" spans="1:14" ht="22.5" customHeight="1" thickBot="1" x14ac:dyDescent="0.25">
      <c r="A5" s="204"/>
      <c r="B5" s="233"/>
      <c r="C5" s="171">
        <v>5</v>
      </c>
      <c r="D5" s="172">
        <v>4</v>
      </c>
      <c r="E5" s="173">
        <v>3</v>
      </c>
      <c r="F5" s="172">
        <v>2</v>
      </c>
      <c r="G5" s="25">
        <v>1</v>
      </c>
      <c r="H5" s="171">
        <v>5</v>
      </c>
      <c r="I5" s="173">
        <v>4</v>
      </c>
      <c r="J5" s="172">
        <v>3</v>
      </c>
      <c r="K5" s="173">
        <v>2</v>
      </c>
      <c r="L5" s="174">
        <v>1</v>
      </c>
      <c r="M5" s="26" t="s">
        <v>29</v>
      </c>
      <c r="N5" s="24"/>
    </row>
    <row r="6" spans="1:14" ht="21" customHeight="1" thickTop="1" thickBot="1" x14ac:dyDescent="0.25">
      <c r="A6" s="27"/>
      <c r="B6" s="263" t="s">
        <v>30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8"/>
      <c r="N6" s="29"/>
    </row>
    <row r="7" spans="1:14" ht="14.25" thickTop="1" thickBot="1" x14ac:dyDescent="0.25">
      <c r="A7" s="30" t="s">
        <v>31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2"/>
      <c r="N7" s="29"/>
    </row>
    <row r="8" spans="1:14" ht="14.25" thickTop="1" thickBot="1" x14ac:dyDescent="0.25">
      <c r="A8" s="33" t="s">
        <v>32</v>
      </c>
      <c r="B8" s="34"/>
      <c r="C8" s="178"/>
      <c r="D8" s="179"/>
      <c r="E8" s="179"/>
      <c r="F8" s="179"/>
      <c r="G8" s="180"/>
      <c r="H8" s="184"/>
      <c r="I8" s="185"/>
      <c r="J8" s="185"/>
      <c r="K8" s="185"/>
      <c r="L8" s="185"/>
      <c r="M8" s="35">
        <f>+(B8/4)*(($C8+$D8+$E8+$F8+$G8+$H8+$I8+$J8+$K8+$L8)/10)</f>
        <v>0</v>
      </c>
      <c r="N8" s="29"/>
    </row>
    <row r="9" spans="1:14" ht="13.5" thickBot="1" x14ac:dyDescent="0.25">
      <c r="A9" s="36" t="s">
        <v>33</v>
      </c>
      <c r="B9" s="37"/>
      <c r="C9" s="178"/>
      <c r="D9" s="179"/>
      <c r="E9" s="179"/>
      <c r="F9" s="179"/>
      <c r="G9" s="180"/>
      <c r="H9" s="178"/>
      <c r="I9" s="179"/>
      <c r="J9" s="179"/>
      <c r="K9" s="179"/>
      <c r="L9" s="179"/>
      <c r="M9" s="35">
        <f t="shared" ref="M9:M71" si="0">+(B9/4)*(($C9+$D9+$E9+$F9+$G9+$H9+$I9+$J9+$K9+$L9)/10)</f>
        <v>0</v>
      </c>
      <c r="N9" s="29"/>
    </row>
    <row r="10" spans="1:14" ht="23.25" thickBot="1" x14ac:dyDescent="0.25">
      <c r="A10" s="38" t="s">
        <v>34</v>
      </c>
      <c r="B10" s="37"/>
      <c r="C10" s="178"/>
      <c r="D10" s="179"/>
      <c r="E10" s="179"/>
      <c r="F10" s="179"/>
      <c r="G10" s="180"/>
      <c r="H10" s="178"/>
      <c r="I10" s="179"/>
      <c r="J10" s="179"/>
      <c r="K10" s="179"/>
      <c r="L10" s="179"/>
      <c r="M10" s="35">
        <f t="shared" si="0"/>
        <v>0</v>
      </c>
      <c r="N10" s="29"/>
    </row>
    <row r="11" spans="1:14" ht="13.5" thickBot="1" x14ac:dyDescent="0.25">
      <c r="A11" s="39" t="s">
        <v>35</v>
      </c>
      <c r="B11" s="40"/>
      <c r="C11" s="210"/>
      <c r="D11" s="211"/>
      <c r="E11" s="211"/>
      <c r="F11" s="211"/>
      <c r="G11" s="212"/>
      <c r="H11" s="210"/>
      <c r="I11" s="211"/>
      <c r="J11" s="211"/>
      <c r="K11" s="211"/>
      <c r="L11" s="211"/>
      <c r="M11" s="35">
        <f t="shared" si="0"/>
        <v>0</v>
      </c>
      <c r="N11" s="29"/>
    </row>
    <row r="12" spans="1:14" x14ac:dyDescent="0.2">
      <c r="A12" s="30" t="s">
        <v>36</v>
      </c>
      <c r="B12" s="41"/>
      <c r="C12" s="152"/>
      <c r="D12" s="153"/>
      <c r="E12" s="153"/>
      <c r="F12" s="153"/>
      <c r="G12" s="154"/>
      <c r="H12" s="152"/>
      <c r="I12" s="153"/>
      <c r="J12" s="153"/>
      <c r="K12" s="153"/>
      <c r="L12" s="154"/>
      <c r="M12" s="42"/>
      <c r="N12" s="29"/>
    </row>
    <row r="13" spans="1:14" x14ac:dyDescent="0.2">
      <c r="A13" s="43" t="s">
        <v>37</v>
      </c>
      <c r="B13" s="34"/>
      <c r="C13" s="184"/>
      <c r="D13" s="185"/>
      <c r="E13" s="185"/>
      <c r="F13" s="185"/>
      <c r="G13" s="186"/>
      <c r="H13" s="184"/>
      <c r="I13" s="185"/>
      <c r="J13" s="185"/>
      <c r="K13" s="185"/>
      <c r="L13" s="185"/>
      <c r="M13" s="35">
        <f t="shared" si="0"/>
        <v>0</v>
      </c>
      <c r="N13" s="29"/>
    </row>
    <row r="14" spans="1:14" x14ac:dyDescent="0.2">
      <c r="A14" s="38" t="s">
        <v>38</v>
      </c>
      <c r="B14" s="44"/>
      <c r="C14" s="175"/>
      <c r="D14" s="176"/>
      <c r="E14" s="176"/>
      <c r="F14" s="176"/>
      <c r="G14" s="177"/>
      <c r="H14" s="175"/>
      <c r="I14" s="176"/>
      <c r="J14" s="176"/>
      <c r="K14" s="176"/>
      <c r="L14" s="176"/>
      <c r="M14" s="35">
        <f t="shared" si="0"/>
        <v>0</v>
      </c>
      <c r="N14" s="29"/>
    </row>
    <row r="15" spans="1:14" ht="22.5" x14ac:dyDescent="0.2">
      <c r="A15" s="38" t="s">
        <v>39</v>
      </c>
      <c r="B15" s="44"/>
      <c r="C15" s="175"/>
      <c r="D15" s="176"/>
      <c r="E15" s="176"/>
      <c r="F15" s="176"/>
      <c r="G15" s="177"/>
      <c r="H15" s="175"/>
      <c r="I15" s="176"/>
      <c r="J15" s="176"/>
      <c r="K15" s="176"/>
      <c r="L15" s="176"/>
      <c r="M15" s="35">
        <f t="shared" si="0"/>
        <v>0</v>
      </c>
      <c r="N15" s="29"/>
    </row>
    <row r="16" spans="1:14" x14ac:dyDescent="0.2">
      <c r="A16" s="39" t="s">
        <v>40</v>
      </c>
      <c r="B16" s="45"/>
      <c r="C16" s="181"/>
      <c r="D16" s="182"/>
      <c r="E16" s="182"/>
      <c r="F16" s="182"/>
      <c r="G16" s="183"/>
      <c r="H16" s="181"/>
      <c r="I16" s="182"/>
      <c r="J16" s="182"/>
      <c r="K16" s="182"/>
      <c r="L16" s="182"/>
      <c r="M16" s="35">
        <f t="shared" si="0"/>
        <v>0</v>
      </c>
      <c r="N16" s="29"/>
    </row>
    <row r="17" spans="1:14" ht="14.25" thickTop="1" thickBot="1" x14ac:dyDescent="0.25">
      <c r="A17" s="30" t="s">
        <v>41</v>
      </c>
      <c r="B17" s="41"/>
      <c r="C17" s="152"/>
      <c r="D17" s="153"/>
      <c r="E17" s="153"/>
      <c r="F17" s="153"/>
      <c r="G17" s="154"/>
      <c r="H17" s="152"/>
      <c r="I17" s="153"/>
      <c r="J17" s="153"/>
      <c r="K17" s="153"/>
      <c r="L17" s="154"/>
      <c r="M17" s="42"/>
      <c r="N17" s="29"/>
    </row>
    <row r="18" spans="1:14" ht="14.25" thickTop="1" thickBot="1" x14ac:dyDescent="0.25">
      <c r="A18" s="43" t="s">
        <v>42</v>
      </c>
      <c r="B18" s="37"/>
      <c r="C18" s="178"/>
      <c r="D18" s="179"/>
      <c r="E18" s="179"/>
      <c r="F18" s="179"/>
      <c r="G18" s="180"/>
      <c r="H18" s="178"/>
      <c r="I18" s="179"/>
      <c r="J18" s="179"/>
      <c r="K18" s="179"/>
      <c r="L18" s="179"/>
      <c r="M18" s="35">
        <f t="shared" si="0"/>
        <v>0</v>
      </c>
      <c r="N18" s="29"/>
    </row>
    <row r="19" spans="1:14" ht="23.25" thickBot="1" x14ac:dyDescent="0.25">
      <c r="A19" s="38" t="s">
        <v>43</v>
      </c>
      <c r="B19" s="45"/>
      <c r="C19" s="175"/>
      <c r="D19" s="176"/>
      <c r="E19" s="176"/>
      <c r="F19" s="176"/>
      <c r="G19" s="177"/>
      <c r="H19" s="175"/>
      <c r="I19" s="176"/>
      <c r="J19" s="176"/>
      <c r="K19" s="176"/>
      <c r="L19" s="176"/>
      <c r="M19" s="35">
        <f t="shared" si="0"/>
        <v>0</v>
      </c>
      <c r="N19" s="29"/>
    </row>
    <row r="20" spans="1:14" ht="23.25" thickBot="1" x14ac:dyDescent="0.25">
      <c r="A20" s="38" t="s">
        <v>44</v>
      </c>
      <c r="B20" s="45"/>
      <c r="C20" s="175"/>
      <c r="D20" s="176"/>
      <c r="E20" s="176"/>
      <c r="F20" s="176"/>
      <c r="G20" s="177"/>
      <c r="H20" s="175"/>
      <c r="I20" s="176"/>
      <c r="J20" s="176"/>
      <c r="K20" s="176"/>
      <c r="L20" s="176"/>
      <c r="M20" s="35">
        <f t="shared" si="0"/>
        <v>0</v>
      </c>
      <c r="N20" s="29"/>
    </row>
    <row r="21" spans="1:14" ht="23.25" thickBot="1" x14ac:dyDescent="0.25">
      <c r="A21" s="38" t="s">
        <v>45</v>
      </c>
      <c r="B21" s="45"/>
      <c r="C21" s="175"/>
      <c r="D21" s="176"/>
      <c r="E21" s="176"/>
      <c r="F21" s="176"/>
      <c r="G21" s="177"/>
      <c r="H21" s="175"/>
      <c r="I21" s="176"/>
      <c r="J21" s="176"/>
      <c r="K21" s="176"/>
      <c r="L21" s="176"/>
      <c r="M21" s="35">
        <f t="shared" si="0"/>
        <v>0</v>
      </c>
      <c r="N21" s="29"/>
    </row>
    <row r="22" spans="1:14" ht="23.25" thickBot="1" x14ac:dyDescent="0.25">
      <c r="A22" s="38" t="s">
        <v>46</v>
      </c>
      <c r="B22" s="45"/>
      <c r="C22" s="175"/>
      <c r="D22" s="176"/>
      <c r="E22" s="176"/>
      <c r="F22" s="176"/>
      <c r="G22" s="177"/>
      <c r="H22" s="175"/>
      <c r="I22" s="176"/>
      <c r="J22" s="176"/>
      <c r="K22" s="176"/>
      <c r="L22" s="176"/>
      <c r="M22" s="35">
        <f t="shared" si="0"/>
        <v>0</v>
      </c>
      <c r="N22" s="29"/>
    </row>
    <row r="23" spans="1:14" ht="23.25" thickBot="1" x14ac:dyDescent="0.25">
      <c r="A23" s="38" t="s">
        <v>47</v>
      </c>
      <c r="B23" s="45"/>
      <c r="C23" s="175"/>
      <c r="D23" s="176"/>
      <c r="E23" s="176"/>
      <c r="F23" s="176"/>
      <c r="G23" s="177"/>
      <c r="H23" s="175"/>
      <c r="I23" s="176"/>
      <c r="J23" s="176"/>
      <c r="K23" s="176"/>
      <c r="L23" s="176"/>
      <c r="M23" s="35">
        <f t="shared" si="0"/>
        <v>0</v>
      </c>
      <c r="N23" s="29"/>
    </row>
    <row r="24" spans="1:14" ht="13.5" thickBot="1" x14ac:dyDescent="0.25">
      <c r="A24" s="39" t="s">
        <v>48</v>
      </c>
      <c r="B24" s="45"/>
      <c r="C24" s="181"/>
      <c r="D24" s="182"/>
      <c r="E24" s="182"/>
      <c r="F24" s="182"/>
      <c r="G24" s="183"/>
      <c r="H24" s="181"/>
      <c r="I24" s="182"/>
      <c r="J24" s="182"/>
      <c r="K24" s="182"/>
      <c r="L24" s="182"/>
      <c r="M24" s="35">
        <f t="shared" si="0"/>
        <v>0</v>
      </c>
      <c r="N24" s="29"/>
    </row>
    <row r="25" spans="1:14" ht="14.25" thickTop="1" thickBot="1" x14ac:dyDescent="0.25">
      <c r="A25" s="30" t="s">
        <v>49</v>
      </c>
      <c r="B25" s="41"/>
      <c r="C25" s="208"/>
      <c r="D25" s="200"/>
      <c r="E25" s="200"/>
      <c r="F25" s="200"/>
      <c r="G25" s="209"/>
      <c r="H25" s="208"/>
      <c r="I25" s="200"/>
      <c r="J25" s="200"/>
      <c r="K25" s="200"/>
      <c r="L25" s="209"/>
      <c r="M25" s="42"/>
      <c r="N25" s="29"/>
    </row>
    <row r="26" spans="1:14" ht="24" thickTop="1" thickBot="1" x14ac:dyDescent="0.25">
      <c r="A26" s="43" t="s">
        <v>50</v>
      </c>
      <c r="B26" s="40"/>
      <c r="C26" s="178"/>
      <c r="D26" s="179"/>
      <c r="E26" s="179"/>
      <c r="F26" s="179"/>
      <c r="G26" s="180"/>
      <c r="H26" s="178"/>
      <c r="I26" s="179"/>
      <c r="J26" s="179"/>
      <c r="K26" s="179"/>
      <c r="L26" s="179"/>
      <c r="M26" s="35">
        <f t="shared" si="0"/>
        <v>0</v>
      </c>
      <c r="N26" s="29"/>
    </row>
    <row r="27" spans="1:14" ht="13.5" thickBot="1" x14ac:dyDescent="0.25">
      <c r="A27" s="39" t="s">
        <v>51</v>
      </c>
      <c r="B27" s="45"/>
      <c r="C27" s="178"/>
      <c r="D27" s="179"/>
      <c r="E27" s="179"/>
      <c r="F27" s="179"/>
      <c r="G27" s="180"/>
      <c r="H27" s="178"/>
      <c r="I27" s="179"/>
      <c r="J27" s="179"/>
      <c r="K27" s="179"/>
      <c r="L27" s="179"/>
      <c r="M27" s="35">
        <f t="shared" si="0"/>
        <v>0</v>
      </c>
      <c r="N27" s="29"/>
    </row>
    <row r="28" spans="1:14" ht="14.25" thickTop="1" thickBot="1" x14ac:dyDescent="0.25">
      <c r="A28" s="30" t="s">
        <v>52</v>
      </c>
      <c r="B28" s="41"/>
      <c r="C28" s="152"/>
      <c r="D28" s="153"/>
      <c r="E28" s="153"/>
      <c r="F28" s="153"/>
      <c r="G28" s="154"/>
      <c r="H28" s="152"/>
      <c r="I28" s="153"/>
      <c r="J28" s="153"/>
      <c r="K28" s="153"/>
      <c r="L28" s="154"/>
      <c r="M28" s="42"/>
      <c r="N28" s="29"/>
    </row>
    <row r="29" spans="1:14" ht="14.25" thickTop="1" thickBot="1" x14ac:dyDescent="0.25">
      <c r="A29" s="46" t="s">
        <v>53</v>
      </c>
      <c r="B29" s="40"/>
      <c r="C29" s="178"/>
      <c r="D29" s="179"/>
      <c r="E29" s="179"/>
      <c r="F29" s="179"/>
      <c r="G29" s="180"/>
      <c r="H29" s="178"/>
      <c r="I29" s="179"/>
      <c r="J29" s="179"/>
      <c r="K29" s="179"/>
      <c r="L29" s="179"/>
      <c r="M29" s="35">
        <f t="shared" si="0"/>
        <v>0</v>
      </c>
      <c r="N29" s="29"/>
    </row>
    <row r="30" spans="1:14" ht="13.5" thickBot="1" x14ac:dyDescent="0.25">
      <c r="A30" s="47" t="s">
        <v>54</v>
      </c>
      <c r="B30" s="45"/>
      <c r="C30" s="175"/>
      <c r="D30" s="176"/>
      <c r="E30" s="176"/>
      <c r="F30" s="176"/>
      <c r="G30" s="177"/>
      <c r="H30" s="175"/>
      <c r="I30" s="176"/>
      <c r="J30" s="176"/>
      <c r="K30" s="176"/>
      <c r="L30" s="176"/>
      <c r="M30" s="35">
        <f t="shared" si="0"/>
        <v>0</v>
      </c>
      <c r="N30" s="29"/>
    </row>
    <row r="31" spans="1:14" ht="13.5" thickBot="1" x14ac:dyDescent="0.25">
      <c r="A31" s="38" t="s">
        <v>55</v>
      </c>
      <c r="B31" s="45"/>
      <c r="C31" s="175"/>
      <c r="D31" s="176"/>
      <c r="E31" s="176"/>
      <c r="F31" s="176"/>
      <c r="G31" s="177"/>
      <c r="H31" s="175"/>
      <c r="I31" s="176"/>
      <c r="J31" s="176"/>
      <c r="K31" s="176"/>
      <c r="L31" s="176"/>
      <c r="M31" s="35">
        <f t="shared" si="0"/>
        <v>0</v>
      </c>
      <c r="N31" s="29"/>
    </row>
    <row r="32" spans="1:14" ht="23.25" thickBot="1" x14ac:dyDescent="0.25">
      <c r="A32" s="38" t="s">
        <v>56</v>
      </c>
      <c r="B32" s="45"/>
      <c r="C32" s="175"/>
      <c r="D32" s="176"/>
      <c r="E32" s="176"/>
      <c r="F32" s="176"/>
      <c r="G32" s="177"/>
      <c r="H32" s="175"/>
      <c r="I32" s="176"/>
      <c r="J32" s="176"/>
      <c r="K32" s="176"/>
      <c r="L32" s="176"/>
      <c r="M32" s="35">
        <f t="shared" si="0"/>
        <v>0</v>
      </c>
      <c r="N32" s="29"/>
    </row>
    <row r="33" spans="1:14" ht="23.25" thickBot="1" x14ac:dyDescent="0.25">
      <c r="A33" s="38" t="s">
        <v>57</v>
      </c>
      <c r="B33" s="45"/>
      <c r="C33" s="175"/>
      <c r="D33" s="176"/>
      <c r="E33" s="176"/>
      <c r="F33" s="176"/>
      <c r="G33" s="177"/>
      <c r="H33" s="175"/>
      <c r="I33" s="176"/>
      <c r="J33" s="176"/>
      <c r="K33" s="176"/>
      <c r="L33" s="176"/>
      <c r="M33" s="35">
        <f t="shared" si="0"/>
        <v>0</v>
      </c>
      <c r="N33" s="29"/>
    </row>
    <row r="34" spans="1:14" ht="23.25" thickBot="1" x14ac:dyDescent="0.25">
      <c r="A34" s="38" t="s">
        <v>58</v>
      </c>
      <c r="B34" s="45"/>
      <c r="C34" s="175"/>
      <c r="D34" s="176"/>
      <c r="E34" s="176"/>
      <c r="F34" s="176"/>
      <c r="G34" s="177"/>
      <c r="H34" s="175"/>
      <c r="I34" s="176"/>
      <c r="J34" s="176"/>
      <c r="K34" s="176"/>
      <c r="L34" s="176"/>
      <c r="M34" s="35">
        <f t="shared" si="0"/>
        <v>0</v>
      </c>
      <c r="N34" s="29"/>
    </row>
    <row r="35" spans="1:14" ht="13.5" thickBot="1" x14ac:dyDescent="0.25">
      <c r="A35" s="39" t="s">
        <v>59</v>
      </c>
      <c r="B35" s="45"/>
      <c r="C35" s="181"/>
      <c r="D35" s="182"/>
      <c r="E35" s="182"/>
      <c r="F35" s="182"/>
      <c r="G35" s="183"/>
      <c r="H35" s="181"/>
      <c r="I35" s="182"/>
      <c r="J35" s="182"/>
      <c r="K35" s="182"/>
      <c r="L35" s="182"/>
      <c r="M35" s="48">
        <f t="shared" si="0"/>
        <v>0</v>
      </c>
      <c r="N35" s="29"/>
    </row>
    <row r="36" spans="1:14" ht="24" customHeight="1" thickTop="1" thickBot="1" x14ac:dyDescent="0.25">
      <c r="A36" s="27"/>
      <c r="B36" s="263" t="s">
        <v>60</v>
      </c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8"/>
      <c r="N36" s="29"/>
    </row>
    <row r="37" spans="1:14" ht="14.25" thickTop="1" thickBot="1" x14ac:dyDescent="0.25">
      <c r="A37" s="49" t="s">
        <v>61</v>
      </c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2"/>
      <c r="N37" s="29"/>
    </row>
    <row r="38" spans="1:14" ht="24" thickTop="1" thickBot="1" x14ac:dyDescent="0.25">
      <c r="A38" s="53" t="s">
        <v>62</v>
      </c>
      <c r="B38" s="34"/>
      <c r="C38" s="219"/>
      <c r="D38" s="220"/>
      <c r="E38" s="220"/>
      <c r="F38" s="220"/>
      <c r="G38" s="258"/>
      <c r="H38" s="219"/>
      <c r="I38" s="220"/>
      <c r="J38" s="220"/>
      <c r="K38" s="220"/>
      <c r="L38" s="221"/>
      <c r="M38" s="54">
        <f t="shared" si="0"/>
        <v>0</v>
      </c>
      <c r="N38" s="29"/>
    </row>
    <row r="39" spans="1:14" ht="23.25" thickBot="1" x14ac:dyDescent="0.25">
      <c r="A39" s="55" t="s">
        <v>63</v>
      </c>
      <c r="B39" s="44"/>
      <c r="C39" s="193"/>
      <c r="D39" s="194"/>
      <c r="E39" s="194"/>
      <c r="F39" s="194"/>
      <c r="G39" s="195"/>
      <c r="H39" s="193"/>
      <c r="I39" s="194"/>
      <c r="J39" s="194"/>
      <c r="K39" s="194"/>
      <c r="L39" s="196"/>
      <c r="M39" s="35">
        <f t="shared" si="0"/>
        <v>0</v>
      </c>
      <c r="N39" s="29"/>
    </row>
    <row r="40" spans="1:14" ht="23.25" thickBot="1" x14ac:dyDescent="0.25">
      <c r="A40" s="55" t="s">
        <v>64</v>
      </c>
      <c r="B40" s="44"/>
      <c r="C40" s="193"/>
      <c r="D40" s="194"/>
      <c r="E40" s="194"/>
      <c r="F40" s="194"/>
      <c r="G40" s="195"/>
      <c r="H40" s="193"/>
      <c r="I40" s="194"/>
      <c r="J40" s="194"/>
      <c r="K40" s="194"/>
      <c r="L40" s="196"/>
      <c r="M40" s="35">
        <f t="shared" si="0"/>
        <v>0</v>
      </c>
      <c r="N40" s="29"/>
    </row>
    <row r="41" spans="1:14" ht="23.25" thickBot="1" x14ac:dyDescent="0.25">
      <c r="A41" s="38" t="s">
        <v>65</v>
      </c>
      <c r="B41" s="44"/>
      <c r="C41" s="193"/>
      <c r="D41" s="194"/>
      <c r="E41" s="194"/>
      <c r="F41" s="194"/>
      <c r="G41" s="195"/>
      <c r="H41" s="193"/>
      <c r="I41" s="194"/>
      <c r="J41" s="194"/>
      <c r="K41" s="194"/>
      <c r="L41" s="196"/>
      <c r="M41" s="35">
        <f t="shared" si="0"/>
        <v>0</v>
      </c>
      <c r="N41" s="29"/>
    </row>
    <row r="42" spans="1:14" ht="23.25" thickBot="1" x14ac:dyDescent="0.25">
      <c r="A42" s="56" t="s">
        <v>66</v>
      </c>
      <c r="B42" s="44"/>
      <c r="C42" s="193"/>
      <c r="D42" s="194"/>
      <c r="E42" s="194"/>
      <c r="F42" s="194"/>
      <c r="G42" s="195"/>
      <c r="H42" s="193"/>
      <c r="I42" s="194"/>
      <c r="J42" s="194"/>
      <c r="K42" s="194"/>
      <c r="L42" s="196"/>
      <c r="M42" s="35">
        <f t="shared" si="0"/>
        <v>0</v>
      </c>
      <c r="N42" s="29"/>
    </row>
    <row r="43" spans="1:14" ht="23.25" thickBot="1" x14ac:dyDescent="0.25">
      <c r="A43" s="57" t="s">
        <v>67</v>
      </c>
      <c r="B43" s="44"/>
      <c r="C43" s="193"/>
      <c r="D43" s="194"/>
      <c r="E43" s="194"/>
      <c r="F43" s="194"/>
      <c r="G43" s="195"/>
      <c r="H43" s="193"/>
      <c r="I43" s="194"/>
      <c r="J43" s="194"/>
      <c r="K43" s="194"/>
      <c r="L43" s="196"/>
      <c r="M43" s="35">
        <f t="shared" si="0"/>
        <v>0</v>
      </c>
      <c r="N43" s="29"/>
    </row>
    <row r="44" spans="1:14" ht="34.5" thickBot="1" x14ac:dyDescent="0.25">
      <c r="A44" s="38" t="s">
        <v>68</v>
      </c>
      <c r="B44" s="44"/>
      <c r="C44" s="193"/>
      <c r="D44" s="194"/>
      <c r="E44" s="194"/>
      <c r="F44" s="194"/>
      <c r="G44" s="195"/>
      <c r="H44" s="193"/>
      <c r="I44" s="194"/>
      <c r="J44" s="194"/>
      <c r="K44" s="194"/>
      <c r="L44" s="196"/>
      <c r="M44" s="35">
        <f t="shared" si="0"/>
        <v>0</v>
      </c>
      <c r="N44" s="29"/>
    </row>
    <row r="45" spans="1:14" ht="27" customHeight="1" thickBot="1" x14ac:dyDescent="0.25">
      <c r="A45" s="58" t="s">
        <v>69</v>
      </c>
      <c r="B45" s="44"/>
      <c r="C45" s="193"/>
      <c r="D45" s="194"/>
      <c r="E45" s="194"/>
      <c r="F45" s="194"/>
      <c r="G45" s="195"/>
      <c r="H45" s="193"/>
      <c r="I45" s="194"/>
      <c r="J45" s="194"/>
      <c r="K45" s="194"/>
      <c r="L45" s="196"/>
      <c r="M45" s="35">
        <f t="shared" si="0"/>
        <v>0</v>
      </c>
      <c r="N45" s="29"/>
    </row>
    <row r="46" spans="1:14" ht="23.25" thickBot="1" x14ac:dyDescent="0.25">
      <c r="A46" s="55" t="s">
        <v>70</v>
      </c>
      <c r="B46" s="44"/>
      <c r="C46" s="193"/>
      <c r="D46" s="194"/>
      <c r="E46" s="194"/>
      <c r="F46" s="194"/>
      <c r="G46" s="195"/>
      <c r="H46" s="193"/>
      <c r="I46" s="194"/>
      <c r="J46" s="194"/>
      <c r="K46" s="194"/>
      <c r="L46" s="196"/>
      <c r="M46" s="35">
        <f t="shared" si="0"/>
        <v>0</v>
      </c>
      <c r="N46" s="29"/>
    </row>
    <row r="47" spans="1:14" ht="13.5" thickBot="1" x14ac:dyDescent="0.25">
      <c r="A47" s="59" t="s">
        <v>71</v>
      </c>
      <c r="B47" s="45"/>
      <c r="C47" s="222"/>
      <c r="D47" s="223"/>
      <c r="E47" s="223"/>
      <c r="F47" s="223"/>
      <c r="G47" s="224"/>
      <c r="H47" s="222"/>
      <c r="I47" s="223"/>
      <c r="J47" s="223"/>
      <c r="K47" s="223"/>
      <c r="L47" s="256"/>
      <c r="M47" s="35">
        <f t="shared" si="0"/>
        <v>0</v>
      </c>
      <c r="N47" s="29"/>
    </row>
    <row r="48" spans="1:14" ht="14.25" thickTop="1" thickBot="1" x14ac:dyDescent="0.25">
      <c r="A48" s="30" t="s">
        <v>72</v>
      </c>
      <c r="B48" s="41"/>
      <c r="C48" s="149"/>
      <c r="D48" s="150"/>
      <c r="E48" s="150"/>
      <c r="F48" s="150"/>
      <c r="G48" s="151"/>
      <c r="H48" s="149"/>
      <c r="I48" s="150"/>
      <c r="J48" s="150"/>
      <c r="K48" s="150"/>
      <c r="L48" s="151"/>
      <c r="M48" s="60"/>
      <c r="N48" s="29"/>
    </row>
    <row r="49" spans="1:14" ht="27" customHeight="1" thickTop="1" thickBot="1" x14ac:dyDescent="0.25">
      <c r="A49" s="61" t="s">
        <v>73</v>
      </c>
      <c r="B49" s="37"/>
      <c r="C49" s="259"/>
      <c r="D49" s="260"/>
      <c r="E49" s="260"/>
      <c r="F49" s="260"/>
      <c r="G49" s="262"/>
      <c r="H49" s="259"/>
      <c r="I49" s="260"/>
      <c r="J49" s="260"/>
      <c r="K49" s="260"/>
      <c r="L49" s="261"/>
      <c r="M49" s="35">
        <f t="shared" si="0"/>
        <v>0</v>
      </c>
      <c r="N49" s="29"/>
    </row>
    <row r="50" spans="1:14" ht="24" customHeight="1" thickBot="1" x14ac:dyDescent="0.25">
      <c r="A50" s="55" t="s">
        <v>74</v>
      </c>
      <c r="B50" s="44"/>
      <c r="C50" s="193"/>
      <c r="D50" s="194"/>
      <c r="E50" s="194"/>
      <c r="F50" s="194"/>
      <c r="G50" s="195"/>
      <c r="H50" s="193"/>
      <c r="I50" s="194"/>
      <c r="J50" s="194"/>
      <c r="K50" s="194"/>
      <c r="L50" s="196"/>
      <c r="M50" s="35">
        <f t="shared" si="0"/>
        <v>0</v>
      </c>
      <c r="N50" s="29"/>
    </row>
    <row r="51" spans="1:14" ht="13.5" thickBot="1" x14ac:dyDescent="0.25">
      <c r="A51" s="62" t="s">
        <v>75</v>
      </c>
      <c r="B51" s="44"/>
      <c r="C51" s="193"/>
      <c r="D51" s="194"/>
      <c r="E51" s="194"/>
      <c r="F51" s="194"/>
      <c r="G51" s="195"/>
      <c r="H51" s="193"/>
      <c r="I51" s="194"/>
      <c r="J51" s="194"/>
      <c r="K51" s="194"/>
      <c r="L51" s="196"/>
      <c r="M51" s="35">
        <f t="shared" si="0"/>
        <v>0</v>
      </c>
      <c r="N51" s="29"/>
    </row>
    <row r="52" spans="1:14" ht="23.25" thickBot="1" x14ac:dyDescent="0.25">
      <c r="A52" s="55" t="s">
        <v>76</v>
      </c>
      <c r="B52" s="44"/>
      <c r="C52" s="193"/>
      <c r="D52" s="194"/>
      <c r="E52" s="194"/>
      <c r="F52" s="194"/>
      <c r="G52" s="195"/>
      <c r="H52" s="193"/>
      <c r="I52" s="194"/>
      <c r="J52" s="194"/>
      <c r="K52" s="194"/>
      <c r="L52" s="196"/>
      <c r="M52" s="35">
        <f t="shared" si="0"/>
        <v>0</v>
      </c>
      <c r="N52" s="29"/>
    </row>
    <row r="53" spans="1:14" ht="23.25" thickBot="1" x14ac:dyDescent="0.25">
      <c r="A53" s="55" t="s">
        <v>77</v>
      </c>
      <c r="B53" s="44"/>
      <c r="C53" s="193"/>
      <c r="D53" s="194"/>
      <c r="E53" s="194"/>
      <c r="F53" s="194"/>
      <c r="G53" s="195"/>
      <c r="H53" s="193"/>
      <c r="I53" s="194"/>
      <c r="J53" s="194"/>
      <c r="K53" s="194"/>
      <c r="L53" s="196"/>
      <c r="M53" s="35">
        <f t="shared" si="0"/>
        <v>0</v>
      </c>
      <c r="N53" s="29"/>
    </row>
    <row r="54" spans="1:14" ht="13.5" thickBot="1" x14ac:dyDescent="0.25">
      <c r="A54" s="39" t="s">
        <v>78</v>
      </c>
      <c r="B54" s="45"/>
      <c r="C54" s="222"/>
      <c r="D54" s="223"/>
      <c r="E54" s="223"/>
      <c r="F54" s="223"/>
      <c r="G54" s="224"/>
      <c r="H54" s="222"/>
      <c r="I54" s="223"/>
      <c r="J54" s="223"/>
      <c r="K54" s="223"/>
      <c r="L54" s="256"/>
      <c r="M54" s="35">
        <f t="shared" si="0"/>
        <v>0</v>
      </c>
      <c r="N54" s="29"/>
    </row>
    <row r="55" spans="1:14" ht="14.25" thickTop="1" thickBot="1" x14ac:dyDescent="0.25">
      <c r="A55" s="30" t="s">
        <v>79</v>
      </c>
      <c r="B55" s="41"/>
      <c r="C55" s="149"/>
      <c r="D55" s="150"/>
      <c r="E55" s="150"/>
      <c r="F55" s="150"/>
      <c r="G55" s="151"/>
      <c r="H55" s="149"/>
      <c r="I55" s="150"/>
      <c r="J55" s="150"/>
      <c r="K55" s="150"/>
      <c r="L55" s="151"/>
      <c r="M55" s="60"/>
      <c r="N55" s="29"/>
    </row>
    <row r="56" spans="1:14" ht="23.25" customHeight="1" thickTop="1" thickBot="1" x14ac:dyDescent="0.25">
      <c r="A56" s="53" t="s">
        <v>80</v>
      </c>
      <c r="B56" s="37"/>
      <c r="C56" s="259"/>
      <c r="D56" s="260"/>
      <c r="E56" s="260"/>
      <c r="F56" s="260"/>
      <c r="G56" s="262"/>
      <c r="H56" s="259"/>
      <c r="I56" s="260"/>
      <c r="J56" s="260"/>
      <c r="K56" s="260"/>
      <c r="L56" s="261"/>
      <c r="M56" s="35">
        <f t="shared" si="0"/>
        <v>0</v>
      </c>
      <c r="N56" s="29"/>
    </row>
    <row r="57" spans="1:14" ht="13.5" thickBot="1" x14ac:dyDescent="0.25">
      <c r="A57" s="55" t="s">
        <v>81</v>
      </c>
      <c r="B57" s="44"/>
      <c r="C57" s="193"/>
      <c r="D57" s="194"/>
      <c r="E57" s="194"/>
      <c r="F57" s="194"/>
      <c r="G57" s="195"/>
      <c r="H57" s="193"/>
      <c r="I57" s="194"/>
      <c r="J57" s="194"/>
      <c r="K57" s="194"/>
      <c r="L57" s="196"/>
      <c r="M57" s="35">
        <f t="shared" si="0"/>
        <v>0</v>
      </c>
      <c r="N57" s="29"/>
    </row>
    <row r="58" spans="1:14" ht="13.5" thickBot="1" x14ac:dyDescent="0.25">
      <c r="A58" s="39" t="s">
        <v>82</v>
      </c>
      <c r="B58" s="45"/>
      <c r="C58" s="222"/>
      <c r="D58" s="223"/>
      <c r="E58" s="223"/>
      <c r="F58" s="223"/>
      <c r="G58" s="224"/>
      <c r="H58" s="222"/>
      <c r="I58" s="223"/>
      <c r="J58" s="223"/>
      <c r="K58" s="223"/>
      <c r="L58" s="256"/>
      <c r="M58" s="35">
        <f t="shared" si="0"/>
        <v>0</v>
      </c>
      <c r="N58" s="29"/>
    </row>
    <row r="59" spans="1:14" ht="14.25" thickTop="1" thickBot="1" x14ac:dyDescent="0.25">
      <c r="A59" s="30" t="s">
        <v>83</v>
      </c>
      <c r="B59" s="41"/>
      <c r="C59" s="149"/>
      <c r="D59" s="150"/>
      <c r="E59" s="150"/>
      <c r="F59" s="150"/>
      <c r="G59" s="151"/>
      <c r="H59" s="149"/>
      <c r="I59" s="150"/>
      <c r="J59" s="150"/>
      <c r="K59" s="150"/>
      <c r="L59" s="151"/>
      <c r="M59" s="60"/>
      <c r="N59" s="29"/>
    </row>
    <row r="60" spans="1:14" ht="23.25" customHeight="1" thickTop="1" thickBot="1" x14ac:dyDescent="0.25">
      <c r="A60" s="53" t="s">
        <v>84</v>
      </c>
      <c r="B60" s="37"/>
      <c r="C60" s="259"/>
      <c r="D60" s="260"/>
      <c r="E60" s="260"/>
      <c r="F60" s="260"/>
      <c r="G60" s="262"/>
      <c r="H60" s="259"/>
      <c r="I60" s="260"/>
      <c r="J60" s="260"/>
      <c r="K60" s="260"/>
      <c r="L60" s="261"/>
      <c r="M60" s="35">
        <f t="shared" si="0"/>
        <v>0</v>
      </c>
      <c r="N60" s="29"/>
    </row>
    <row r="61" spans="1:14" ht="13.5" thickBot="1" x14ac:dyDescent="0.25">
      <c r="A61" s="39" t="s">
        <v>85</v>
      </c>
      <c r="B61" s="45"/>
      <c r="C61" s="222"/>
      <c r="D61" s="223"/>
      <c r="E61" s="223"/>
      <c r="F61" s="223"/>
      <c r="G61" s="224"/>
      <c r="H61" s="222"/>
      <c r="I61" s="223"/>
      <c r="J61" s="223"/>
      <c r="K61" s="223"/>
      <c r="L61" s="256"/>
      <c r="M61" s="35">
        <f t="shared" si="0"/>
        <v>0</v>
      </c>
      <c r="N61" s="29"/>
    </row>
    <row r="62" spans="1:14" ht="14.25" thickTop="1" thickBot="1" x14ac:dyDescent="0.25">
      <c r="A62" s="30" t="s">
        <v>86</v>
      </c>
      <c r="B62" s="41"/>
      <c r="C62" s="216"/>
      <c r="D62" s="217"/>
      <c r="E62" s="217"/>
      <c r="F62" s="217"/>
      <c r="G62" s="218"/>
      <c r="H62" s="216"/>
      <c r="I62" s="217"/>
      <c r="J62" s="217"/>
      <c r="K62" s="217"/>
      <c r="L62" s="218"/>
      <c r="M62" s="60"/>
      <c r="N62" s="29"/>
    </row>
    <row r="63" spans="1:14" ht="24" thickTop="1" thickBot="1" x14ac:dyDescent="0.25">
      <c r="A63" s="63" t="s">
        <v>87</v>
      </c>
      <c r="B63" s="40"/>
      <c r="C63" s="219"/>
      <c r="D63" s="220"/>
      <c r="E63" s="220"/>
      <c r="F63" s="220"/>
      <c r="G63" s="258"/>
      <c r="H63" s="219"/>
      <c r="I63" s="220"/>
      <c r="J63" s="220"/>
      <c r="K63" s="220"/>
      <c r="L63" s="221"/>
      <c r="M63" s="35">
        <f t="shared" si="0"/>
        <v>0</v>
      </c>
      <c r="N63" s="29"/>
    </row>
    <row r="64" spans="1:14" ht="23.25" thickBot="1" x14ac:dyDescent="0.25">
      <c r="A64" s="64" t="s">
        <v>88</v>
      </c>
      <c r="B64" s="45"/>
      <c r="C64" s="193"/>
      <c r="D64" s="194"/>
      <c r="E64" s="194"/>
      <c r="F64" s="194"/>
      <c r="G64" s="195"/>
      <c r="H64" s="193"/>
      <c r="I64" s="194"/>
      <c r="J64" s="194"/>
      <c r="K64" s="194"/>
      <c r="L64" s="196"/>
      <c r="M64" s="35">
        <f t="shared" si="0"/>
        <v>0</v>
      </c>
      <c r="N64" s="29"/>
    </row>
    <row r="65" spans="1:14" ht="13.5" thickBot="1" x14ac:dyDescent="0.25">
      <c r="A65" s="65" t="s">
        <v>89</v>
      </c>
      <c r="B65" s="45"/>
      <c r="C65" s="197"/>
      <c r="D65" s="198"/>
      <c r="E65" s="198"/>
      <c r="F65" s="198"/>
      <c r="G65" s="199"/>
      <c r="H65" s="197"/>
      <c r="I65" s="198"/>
      <c r="J65" s="198"/>
      <c r="K65" s="198"/>
      <c r="L65" s="257"/>
      <c r="M65" s="35">
        <f t="shared" si="0"/>
        <v>0</v>
      </c>
      <c r="N65" s="29"/>
    </row>
    <row r="66" spans="1:14" ht="14.25" thickTop="1" thickBot="1" x14ac:dyDescent="0.25">
      <c r="A66" s="66" t="s">
        <v>90</v>
      </c>
      <c r="B66" s="41"/>
      <c r="C66" s="200"/>
      <c r="D66" s="200"/>
      <c r="E66" s="200"/>
      <c r="F66" s="200"/>
      <c r="G66" s="200"/>
      <c r="H66" s="216"/>
      <c r="I66" s="217"/>
      <c r="J66" s="217"/>
      <c r="K66" s="217"/>
      <c r="L66" s="218"/>
      <c r="M66" s="60"/>
      <c r="N66" s="29"/>
    </row>
    <row r="67" spans="1:14" ht="14.25" thickTop="1" thickBot="1" x14ac:dyDescent="0.25">
      <c r="A67" s="33" t="s">
        <v>91</v>
      </c>
      <c r="B67" s="67"/>
      <c r="C67" s="184"/>
      <c r="D67" s="185"/>
      <c r="E67" s="185"/>
      <c r="F67" s="185"/>
      <c r="G67" s="186"/>
      <c r="H67" s="219"/>
      <c r="I67" s="220"/>
      <c r="J67" s="220"/>
      <c r="K67" s="220"/>
      <c r="L67" s="221"/>
      <c r="M67" s="35">
        <f t="shared" si="0"/>
        <v>0</v>
      </c>
      <c r="N67" s="29"/>
    </row>
    <row r="68" spans="1:14" ht="23.25" thickBot="1" x14ac:dyDescent="0.25">
      <c r="A68" s="36" t="s">
        <v>92</v>
      </c>
      <c r="B68" s="45"/>
      <c r="C68" s="175"/>
      <c r="D68" s="176"/>
      <c r="E68" s="176"/>
      <c r="F68" s="176"/>
      <c r="G68" s="177"/>
      <c r="H68" s="193"/>
      <c r="I68" s="194"/>
      <c r="J68" s="194"/>
      <c r="K68" s="194"/>
      <c r="L68" s="196"/>
      <c r="M68" s="35">
        <f t="shared" si="0"/>
        <v>0</v>
      </c>
      <c r="N68" s="29"/>
    </row>
    <row r="69" spans="1:14" ht="23.25" thickBot="1" x14ac:dyDescent="0.25">
      <c r="A69" s="36" t="s">
        <v>93</v>
      </c>
      <c r="B69" s="45"/>
      <c r="C69" s="175"/>
      <c r="D69" s="176"/>
      <c r="E69" s="176"/>
      <c r="F69" s="176"/>
      <c r="G69" s="177"/>
      <c r="H69" s="193"/>
      <c r="I69" s="194"/>
      <c r="J69" s="194"/>
      <c r="K69" s="194"/>
      <c r="L69" s="196"/>
      <c r="M69" s="35">
        <f t="shared" si="0"/>
        <v>0</v>
      </c>
      <c r="N69" s="29"/>
    </row>
    <row r="70" spans="1:14" ht="23.25" thickBot="1" x14ac:dyDescent="0.25">
      <c r="A70" s="36" t="s">
        <v>94</v>
      </c>
      <c r="B70" s="45"/>
      <c r="C70" s="175"/>
      <c r="D70" s="176"/>
      <c r="E70" s="176"/>
      <c r="F70" s="176"/>
      <c r="G70" s="177"/>
      <c r="H70" s="193"/>
      <c r="I70" s="194"/>
      <c r="J70" s="194"/>
      <c r="K70" s="194"/>
      <c r="L70" s="196"/>
      <c r="M70" s="35">
        <f t="shared" si="0"/>
        <v>0</v>
      </c>
      <c r="N70" s="29"/>
    </row>
    <row r="71" spans="1:14" ht="13.5" thickBot="1" x14ac:dyDescent="0.25">
      <c r="A71" s="68" t="s">
        <v>95</v>
      </c>
      <c r="B71" s="69"/>
      <c r="C71" s="211"/>
      <c r="D71" s="211"/>
      <c r="E71" s="211"/>
      <c r="F71" s="211"/>
      <c r="G71" s="211"/>
      <c r="H71" s="197"/>
      <c r="I71" s="198"/>
      <c r="J71" s="198"/>
      <c r="K71" s="198"/>
      <c r="L71" s="257"/>
      <c r="M71" s="48">
        <f t="shared" si="0"/>
        <v>0</v>
      </c>
      <c r="N71" s="29"/>
    </row>
    <row r="72" spans="1:14" ht="18" customHeight="1" thickTop="1" thickBot="1" x14ac:dyDescent="0.25">
      <c r="A72" s="27"/>
      <c r="B72" s="263" t="s">
        <v>96</v>
      </c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8"/>
      <c r="N72" s="29"/>
    </row>
    <row r="73" spans="1:14" ht="14.25" thickTop="1" thickBot="1" x14ac:dyDescent="0.25">
      <c r="A73" s="53" t="s">
        <v>97</v>
      </c>
      <c r="B73" s="70"/>
      <c r="C73" s="178"/>
      <c r="D73" s="179"/>
      <c r="E73" s="179"/>
      <c r="F73" s="179"/>
      <c r="G73" s="180"/>
      <c r="H73" s="178"/>
      <c r="I73" s="179"/>
      <c r="J73" s="179"/>
      <c r="K73" s="179"/>
      <c r="L73" s="179"/>
      <c r="M73" s="71">
        <f t="shared" ref="M73:M80" si="1">+(B73/4)*(($C73+$D73+$E73+$F73+$G73+$H73+$I73+$J73+$K73+$L73)/10)</f>
        <v>0</v>
      </c>
      <c r="N73" s="29"/>
    </row>
    <row r="74" spans="1:14" ht="13.5" thickBot="1" x14ac:dyDescent="0.25">
      <c r="A74" s="55" t="s">
        <v>98</v>
      </c>
      <c r="B74" s="72"/>
      <c r="C74" s="175"/>
      <c r="D74" s="176"/>
      <c r="E74" s="176"/>
      <c r="F74" s="176"/>
      <c r="G74" s="177"/>
      <c r="H74" s="175"/>
      <c r="I74" s="176"/>
      <c r="J74" s="176"/>
      <c r="K74" s="176"/>
      <c r="L74" s="176"/>
      <c r="M74" s="35">
        <f t="shared" si="1"/>
        <v>0</v>
      </c>
      <c r="N74" s="29"/>
    </row>
    <row r="75" spans="1:14" ht="13.5" thickBot="1" x14ac:dyDescent="0.25">
      <c r="A75" s="55" t="s">
        <v>99</v>
      </c>
      <c r="B75" s="72"/>
      <c r="C75" s="175"/>
      <c r="D75" s="176"/>
      <c r="E75" s="176"/>
      <c r="F75" s="176"/>
      <c r="G75" s="177"/>
      <c r="H75" s="175"/>
      <c r="I75" s="176"/>
      <c r="J75" s="176"/>
      <c r="K75" s="176"/>
      <c r="L75" s="265"/>
      <c r="M75" s="35">
        <f t="shared" si="1"/>
        <v>0</v>
      </c>
      <c r="N75" s="29"/>
    </row>
    <row r="76" spans="1:14" ht="20.25" thickBot="1" x14ac:dyDescent="0.25">
      <c r="A76" s="55" t="s">
        <v>100</v>
      </c>
      <c r="B76" s="72"/>
      <c r="C76" s="175"/>
      <c r="D76" s="176"/>
      <c r="E76" s="176"/>
      <c r="F76" s="176"/>
      <c r="G76" s="177"/>
      <c r="H76" s="175"/>
      <c r="I76" s="176"/>
      <c r="J76" s="176"/>
      <c r="K76" s="176"/>
      <c r="L76" s="176"/>
      <c r="M76" s="35">
        <f t="shared" si="1"/>
        <v>0</v>
      </c>
      <c r="N76" s="29"/>
    </row>
    <row r="77" spans="1:14" ht="13.5" thickBot="1" x14ac:dyDescent="0.25">
      <c r="A77" s="55" t="s">
        <v>101</v>
      </c>
      <c r="B77" s="72"/>
      <c r="C77" s="175"/>
      <c r="D77" s="176"/>
      <c r="E77" s="176"/>
      <c r="F77" s="176"/>
      <c r="G77" s="177"/>
      <c r="H77" s="175"/>
      <c r="I77" s="176"/>
      <c r="J77" s="176"/>
      <c r="K77" s="176"/>
      <c r="L77" s="176"/>
      <c r="M77" s="35">
        <f t="shared" si="1"/>
        <v>0</v>
      </c>
      <c r="N77" s="29"/>
    </row>
    <row r="78" spans="1:14" ht="13.5" thickBot="1" x14ac:dyDescent="0.25">
      <c r="A78" s="55" t="s">
        <v>102</v>
      </c>
      <c r="B78" s="72"/>
      <c r="C78" s="175"/>
      <c r="D78" s="176"/>
      <c r="E78" s="176"/>
      <c r="F78" s="176"/>
      <c r="G78" s="177"/>
      <c r="H78" s="175"/>
      <c r="I78" s="176"/>
      <c r="J78" s="176"/>
      <c r="K78" s="176"/>
      <c r="L78" s="176"/>
      <c r="M78" s="35">
        <f t="shared" si="1"/>
        <v>0</v>
      </c>
      <c r="N78" s="29"/>
    </row>
    <row r="79" spans="1:14" ht="13.5" thickBot="1" x14ac:dyDescent="0.25">
      <c r="A79" s="55" t="s">
        <v>103</v>
      </c>
      <c r="B79" s="72"/>
      <c r="C79" s="175"/>
      <c r="D79" s="176"/>
      <c r="E79" s="176"/>
      <c r="F79" s="176"/>
      <c r="G79" s="177"/>
      <c r="H79" s="175"/>
      <c r="I79" s="176"/>
      <c r="J79" s="176"/>
      <c r="K79" s="176"/>
      <c r="L79" s="176"/>
      <c r="M79" s="35">
        <f t="shared" si="1"/>
        <v>0</v>
      </c>
      <c r="N79" s="29"/>
    </row>
    <row r="80" spans="1:14" ht="13.5" thickBot="1" x14ac:dyDescent="0.25">
      <c r="A80" s="55" t="s">
        <v>104</v>
      </c>
      <c r="B80" s="72"/>
      <c r="C80" s="175"/>
      <c r="D80" s="176"/>
      <c r="E80" s="176"/>
      <c r="F80" s="176"/>
      <c r="G80" s="177"/>
      <c r="H80" s="175"/>
      <c r="I80" s="176"/>
      <c r="J80" s="176"/>
      <c r="K80" s="176"/>
      <c r="L80" s="176"/>
      <c r="M80" s="35">
        <f t="shared" si="1"/>
        <v>0</v>
      </c>
      <c r="N80" s="29"/>
    </row>
    <row r="81" spans="1:14" ht="13.5" thickBot="1" x14ac:dyDescent="0.25">
      <c r="A81" s="39" t="s">
        <v>105</v>
      </c>
      <c r="B81" s="73"/>
      <c r="C81" s="181"/>
      <c r="D81" s="182"/>
      <c r="E81" s="182"/>
      <c r="F81" s="182"/>
      <c r="G81" s="183"/>
      <c r="H81" s="181"/>
      <c r="I81" s="182"/>
      <c r="J81" s="182"/>
      <c r="K81" s="182"/>
      <c r="L81" s="182"/>
      <c r="M81" s="48">
        <f t="shared" ref="M81" si="2">+(B81/4)*(($C81+$D81+$E81+$F81+$G81+$H81+$I81+$J81+$K81+$L81)/10)</f>
        <v>0</v>
      </c>
      <c r="N81" s="29"/>
    </row>
    <row r="82" spans="1:14" ht="17.25" customHeight="1" thickTop="1" thickBot="1" x14ac:dyDescent="0.25">
      <c r="A82" s="27"/>
      <c r="B82" s="263" t="s">
        <v>106</v>
      </c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8"/>
      <c r="N82" s="29"/>
    </row>
    <row r="83" spans="1:14" ht="19.5" customHeight="1" thickTop="1" thickBot="1" x14ac:dyDescent="0.25">
      <c r="A83" s="43" t="s">
        <v>107</v>
      </c>
      <c r="B83" s="34"/>
      <c r="C83" s="184"/>
      <c r="D83" s="185"/>
      <c r="E83" s="185"/>
      <c r="F83" s="185"/>
      <c r="G83" s="186"/>
      <c r="H83" s="184"/>
      <c r="I83" s="185"/>
      <c r="J83" s="185"/>
      <c r="K83" s="185"/>
      <c r="L83" s="185"/>
      <c r="M83" s="71">
        <f t="shared" ref="M83:M88" si="3">+(B83/4)*(($C83+$D83+$E83+$F83+$G83+$H83+$I83+$J83+$K83+$L83)/10)</f>
        <v>0</v>
      </c>
      <c r="N83" s="29"/>
    </row>
    <row r="84" spans="1:14" ht="13.5" thickBot="1" x14ac:dyDescent="0.25">
      <c r="A84" s="38" t="s">
        <v>108</v>
      </c>
      <c r="B84" s="74"/>
      <c r="C84" s="187"/>
      <c r="D84" s="188"/>
      <c r="E84" s="188"/>
      <c r="F84" s="188"/>
      <c r="G84" s="189"/>
      <c r="H84" s="187"/>
      <c r="I84" s="188"/>
      <c r="J84" s="188"/>
      <c r="K84" s="188"/>
      <c r="L84" s="188"/>
      <c r="M84" s="35">
        <f t="shared" si="3"/>
        <v>0</v>
      </c>
      <c r="N84" s="29"/>
    </row>
    <row r="85" spans="1:14" ht="13.5" thickBot="1" x14ac:dyDescent="0.25">
      <c r="A85" s="38" t="s">
        <v>109</v>
      </c>
      <c r="B85" s="44"/>
      <c r="C85" s="190"/>
      <c r="D85" s="191"/>
      <c r="E85" s="191"/>
      <c r="F85" s="191"/>
      <c r="G85" s="192"/>
      <c r="H85" s="175"/>
      <c r="I85" s="176"/>
      <c r="J85" s="176"/>
      <c r="K85" s="176"/>
      <c r="L85" s="176"/>
      <c r="M85" s="35">
        <f t="shared" si="3"/>
        <v>0</v>
      </c>
      <c r="N85" s="29"/>
    </row>
    <row r="86" spans="1:14" ht="13.5" thickBot="1" x14ac:dyDescent="0.25">
      <c r="A86" s="75" t="s">
        <v>110</v>
      </c>
      <c r="B86" s="44"/>
      <c r="C86" s="175"/>
      <c r="D86" s="176"/>
      <c r="E86" s="176"/>
      <c r="F86" s="176"/>
      <c r="G86" s="177"/>
      <c r="H86" s="175"/>
      <c r="I86" s="176"/>
      <c r="J86" s="176"/>
      <c r="K86" s="176"/>
      <c r="L86" s="176"/>
      <c r="M86" s="35">
        <f t="shared" si="3"/>
        <v>0</v>
      </c>
      <c r="N86" s="29"/>
    </row>
    <row r="87" spans="1:14" ht="13.5" thickBot="1" x14ac:dyDescent="0.25">
      <c r="A87" s="75" t="s">
        <v>111</v>
      </c>
      <c r="B87" s="44"/>
      <c r="C87" s="175"/>
      <c r="D87" s="176"/>
      <c r="E87" s="176"/>
      <c r="F87" s="176"/>
      <c r="G87" s="177"/>
      <c r="H87" s="175"/>
      <c r="I87" s="176"/>
      <c r="J87" s="176"/>
      <c r="K87" s="176"/>
      <c r="L87" s="176"/>
      <c r="M87" s="35">
        <f t="shared" si="3"/>
        <v>0</v>
      </c>
      <c r="N87" s="29"/>
    </row>
    <row r="88" spans="1:14" ht="13.5" thickBot="1" x14ac:dyDescent="0.25">
      <c r="A88" s="76" t="s">
        <v>112</v>
      </c>
      <c r="B88" s="74"/>
      <c r="C88" s="187"/>
      <c r="D88" s="188"/>
      <c r="E88" s="188"/>
      <c r="F88" s="188"/>
      <c r="G88" s="189"/>
      <c r="H88" s="187"/>
      <c r="I88" s="188"/>
      <c r="J88" s="188"/>
      <c r="K88" s="188"/>
      <c r="L88" s="188"/>
      <c r="M88" s="48">
        <f t="shared" si="3"/>
        <v>0</v>
      </c>
      <c r="N88" s="29"/>
    </row>
    <row r="89" spans="1:14" ht="20.25" customHeight="1" thickTop="1" thickBot="1" x14ac:dyDescent="0.25">
      <c r="A89" s="77"/>
      <c r="B89" s="264" t="s">
        <v>113</v>
      </c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78"/>
      <c r="N89" s="29"/>
    </row>
    <row r="90" spans="1:14" ht="14.25" thickTop="1" thickBot="1" x14ac:dyDescent="0.25">
      <c r="A90" s="79" t="s">
        <v>114</v>
      </c>
      <c r="B90" s="80"/>
      <c r="C90" s="213"/>
      <c r="D90" s="214"/>
      <c r="E90" s="214"/>
      <c r="F90" s="214"/>
      <c r="G90" s="215"/>
      <c r="H90" s="213"/>
      <c r="I90" s="214"/>
      <c r="J90" s="214"/>
      <c r="K90" s="214"/>
      <c r="L90" s="214"/>
      <c r="M90" s="71">
        <f t="shared" ref="M90:M95" si="4">+(B90/4)*(($C90+$D90+$E90+$F90+$G90+$H90+$I90+$J90+$K90+$L90)/10)</f>
        <v>0</v>
      </c>
      <c r="N90" s="29"/>
    </row>
    <row r="91" spans="1:14" ht="13.5" thickBot="1" x14ac:dyDescent="0.25">
      <c r="A91" s="81" t="s">
        <v>115</v>
      </c>
      <c r="B91" s="74"/>
      <c r="C91" s="187"/>
      <c r="D91" s="188"/>
      <c r="E91" s="188"/>
      <c r="F91" s="188"/>
      <c r="G91" s="189"/>
      <c r="H91" s="187"/>
      <c r="I91" s="188"/>
      <c r="J91" s="188"/>
      <c r="K91" s="188"/>
      <c r="L91" s="188"/>
      <c r="M91" s="35">
        <f t="shared" si="4"/>
        <v>0</v>
      </c>
      <c r="N91" s="29"/>
    </row>
    <row r="92" spans="1:14" ht="13.5" thickBot="1" x14ac:dyDescent="0.25">
      <c r="A92" s="81" t="s">
        <v>116</v>
      </c>
      <c r="B92" s="74"/>
      <c r="C92" s="187"/>
      <c r="D92" s="188"/>
      <c r="E92" s="188"/>
      <c r="F92" s="188"/>
      <c r="G92" s="189"/>
      <c r="H92" s="187"/>
      <c r="I92" s="188"/>
      <c r="J92" s="188"/>
      <c r="K92" s="188"/>
      <c r="L92" s="188"/>
      <c r="M92" s="35">
        <f t="shared" si="4"/>
        <v>0</v>
      </c>
      <c r="N92" s="29"/>
    </row>
    <row r="93" spans="1:14" s="2" customFormat="1" ht="13.5" thickBot="1" x14ac:dyDescent="0.25">
      <c r="A93" s="81" t="s">
        <v>117</v>
      </c>
      <c r="B93" s="82"/>
      <c r="C93" s="225"/>
      <c r="D93" s="226"/>
      <c r="E93" s="226"/>
      <c r="F93" s="226"/>
      <c r="G93" s="246"/>
      <c r="H93" s="225"/>
      <c r="I93" s="226"/>
      <c r="J93" s="226"/>
      <c r="K93" s="226"/>
      <c r="L93" s="226"/>
      <c r="M93" s="35">
        <f t="shared" si="4"/>
        <v>0</v>
      </c>
      <c r="N93" s="83"/>
    </row>
    <row r="94" spans="1:14" s="2" customFormat="1" ht="13.5" thickBot="1" x14ac:dyDescent="0.25">
      <c r="A94" s="81" t="s">
        <v>118</v>
      </c>
      <c r="B94" s="82"/>
      <c r="C94" s="225"/>
      <c r="D94" s="226"/>
      <c r="E94" s="226"/>
      <c r="F94" s="226"/>
      <c r="G94" s="246"/>
      <c r="H94" s="225"/>
      <c r="I94" s="226"/>
      <c r="J94" s="226"/>
      <c r="K94" s="226"/>
      <c r="L94" s="226"/>
      <c r="M94" s="35">
        <f t="shared" si="4"/>
        <v>0</v>
      </c>
      <c r="N94" s="83"/>
    </row>
    <row r="95" spans="1:14" s="2" customFormat="1" ht="13.5" thickBot="1" x14ac:dyDescent="0.25">
      <c r="A95" s="81" t="s">
        <v>119</v>
      </c>
      <c r="B95" s="84"/>
      <c r="C95" s="225"/>
      <c r="D95" s="226"/>
      <c r="E95" s="226"/>
      <c r="F95" s="226"/>
      <c r="G95" s="246"/>
      <c r="H95" s="225"/>
      <c r="I95" s="226"/>
      <c r="J95" s="226"/>
      <c r="K95" s="226"/>
      <c r="L95" s="226"/>
      <c r="M95" s="35">
        <f t="shared" si="4"/>
        <v>0</v>
      </c>
      <c r="N95" s="83"/>
    </row>
    <row r="96" spans="1:14" ht="13.5" thickBot="1" x14ac:dyDescent="0.25">
      <c r="A96" s="76" t="s">
        <v>120</v>
      </c>
      <c r="B96" s="85"/>
      <c r="C96" s="227"/>
      <c r="D96" s="228"/>
      <c r="E96" s="228"/>
      <c r="F96" s="228"/>
      <c r="G96" s="242"/>
      <c r="H96" s="227"/>
      <c r="I96" s="228"/>
      <c r="J96" s="228"/>
      <c r="K96" s="228"/>
      <c r="L96" s="228"/>
      <c r="M96" s="48">
        <f t="shared" ref="M96:M102" si="5">+(B96/4)*(($C96+$D96+$E96+$F96+$G96+$H96+$I96+$J96+$K96+$L96)/10)</f>
        <v>0</v>
      </c>
      <c r="N96" s="29"/>
    </row>
    <row r="97" spans="1:14" ht="20.25" customHeight="1" thickTop="1" thickBot="1" x14ac:dyDescent="0.25">
      <c r="A97" s="77"/>
      <c r="B97" s="264" t="s">
        <v>121</v>
      </c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78"/>
      <c r="N97" s="29"/>
    </row>
    <row r="98" spans="1:14" ht="14.25" thickTop="1" thickBot="1" x14ac:dyDescent="0.25">
      <c r="A98" s="79" t="s">
        <v>122</v>
      </c>
      <c r="B98" s="80"/>
      <c r="C98" s="213"/>
      <c r="D98" s="214"/>
      <c r="E98" s="214"/>
      <c r="F98" s="214"/>
      <c r="G98" s="215"/>
      <c r="H98" s="213"/>
      <c r="I98" s="214"/>
      <c r="J98" s="214"/>
      <c r="K98" s="214"/>
      <c r="L98" s="214"/>
      <c r="M98" s="54">
        <f>+(B98/4)*(($C98+$D98+$E98+$F98+$G98+$H98+$I98+$J98+$K98+$L98)/10)</f>
        <v>0</v>
      </c>
      <c r="N98" s="29"/>
    </row>
    <row r="99" spans="1:14" ht="13.5" thickBot="1" x14ac:dyDescent="0.25">
      <c r="A99" s="81" t="s">
        <v>123</v>
      </c>
      <c r="B99" s="74"/>
      <c r="C99" s="243"/>
      <c r="D99" s="244"/>
      <c r="E99" s="244"/>
      <c r="F99" s="244"/>
      <c r="G99" s="245"/>
      <c r="H99" s="187"/>
      <c r="I99" s="188"/>
      <c r="J99" s="188"/>
      <c r="K99" s="188"/>
      <c r="L99" s="188"/>
      <c r="M99" s="35">
        <f t="shared" si="5"/>
        <v>0</v>
      </c>
      <c r="N99" s="29"/>
    </row>
    <row r="100" spans="1:14" ht="13.5" thickBot="1" x14ac:dyDescent="0.25">
      <c r="A100" s="81" t="s">
        <v>124</v>
      </c>
      <c r="B100" s="74"/>
      <c r="C100" s="187"/>
      <c r="D100" s="188"/>
      <c r="E100" s="188"/>
      <c r="F100" s="188"/>
      <c r="G100" s="189"/>
      <c r="H100" s="187"/>
      <c r="I100" s="188"/>
      <c r="J100" s="188"/>
      <c r="K100" s="188"/>
      <c r="L100" s="188"/>
      <c r="M100" s="35">
        <f t="shared" si="5"/>
        <v>0</v>
      </c>
      <c r="N100" s="29"/>
    </row>
    <row r="101" spans="1:14" ht="13.5" thickBot="1" x14ac:dyDescent="0.25">
      <c r="A101" s="81" t="s">
        <v>125</v>
      </c>
      <c r="B101" s="74"/>
      <c r="C101" s="187"/>
      <c r="D101" s="188"/>
      <c r="E101" s="188"/>
      <c r="F101" s="188"/>
      <c r="G101" s="189"/>
      <c r="H101" s="187"/>
      <c r="I101" s="188"/>
      <c r="J101" s="188"/>
      <c r="K101" s="188"/>
      <c r="L101" s="188"/>
      <c r="M101" s="35">
        <f t="shared" si="5"/>
        <v>0</v>
      </c>
      <c r="N101" s="29"/>
    </row>
    <row r="102" spans="1:14" ht="13.5" thickBot="1" x14ac:dyDescent="0.25">
      <c r="A102" s="81" t="s">
        <v>126</v>
      </c>
      <c r="B102" s="74"/>
      <c r="C102" s="187"/>
      <c r="D102" s="188"/>
      <c r="E102" s="188"/>
      <c r="F102" s="188"/>
      <c r="G102" s="189"/>
      <c r="H102" s="187"/>
      <c r="I102" s="188"/>
      <c r="J102" s="188"/>
      <c r="K102" s="188"/>
      <c r="L102" s="188"/>
      <c r="M102" s="35">
        <f t="shared" si="5"/>
        <v>0</v>
      </c>
      <c r="N102" s="29"/>
    </row>
    <row r="103" spans="1:14" ht="13.5" thickBot="1" x14ac:dyDescent="0.25">
      <c r="A103" s="39" t="s">
        <v>127</v>
      </c>
      <c r="B103" s="86"/>
      <c r="C103" s="247"/>
      <c r="D103" s="248"/>
      <c r="E103" s="248"/>
      <c r="F103" s="248"/>
      <c r="G103" s="249"/>
      <c r="H103" s="254"/>
      <c r="I103" s="255"/>
      <c r="J103" s="255"/>
      <c r="K103" s="255"/>
      <c r="L103" s="255"/>
      <c r="M103" s="48">
        <f>+(B103/4)*(($C103+$D103+$E103+$F103+$G103+$H103+$I103+$J103+$K103+$L103)/10)</f>
        <v>0</v>
      </c>
      <c r="N103" s="29"/>
    </row>
    <row r="104" spans="1:14" ht="19.5" customHeight="1" thickTop="1" thickBot="1" x14ac:dyDescent="0.25">
      <c r="A104" s="27"/>
      <c r="B104" s="263" t="s">
        <v>128</v>
      </c>
      <c r="C104" s="263"/>
      <c r="D104" s="263"/>
      <c r="E104" s="263"/>
      <c r="F104" s="263"/>
      <c r="G104" s="263"/>
      <c r="H104" s="263"/>
      <c r="I104" s="263"/>
      <c r="J104" s="263"/>
      <c r="K104" s="263"/>
      <c r="L104" s="263"/>
      <c r="M104" s="28"/>
      <c r="N104" s="29"/>
    </row>
    <row r="105" spans="1:14" ht="26.25" customHeight="1" thickTop="1" thickBot="1" x14ac:dyDescent="0.25">
      <c r="A105" s="61" t="s">
        <v>129</v>
      </c>
      <c r="B105" s="87"/>
      <c r="C105" s="251"/>
      <c r="D105" s="252"/>
      <c r="E105" s="252"/>
      <c r="F105" s="252"/>
      <c r="G105" s="253"/>
      <c r="H105" s="251"/>
      <c r="I105" s="252"/>
      <c r="J105" s="252"/>
      <c r="K105" s="252"/>
      <c r="L105" s="252"/>
      <c r="M105" s="71">
        <f t="shared" ref="M105:M115" si="6">+(B105/4)*(($C105+$D105+$E105+$F105+$G105+$H105+$I105+$J105+$K105+$L105)/10)</f>
        <v>0</v>
      </c>
      <c r="N105" s="29"/>
    </row>
    <row r="106" spans="1:14" ht="13.5" thickBot="1" x14ac:dyDescent="0.25">
      <c r="A106" s="58" t="s">
        <v>130</v>
      </c>
      <c r="B106" s="88"/>
      <c r="C106" s="234"/>
      <c r="D106" s="235"/>
      <c r="E106" s="235"/>
      <c r="F106" s="235"/>
      <c r="G106" s="236"/>
      <c r="H106" s="234"/>
      <c r="I106" s="235"/>
      <c r="J106" s="235"/>
      <c r="K106" s="235"/>
      <c r="L106" s="235"/>
      <c r="M106" s="35">
        <f t="shared" si="6"/>
        <v>0</v>
      </c>
      <c r="N106" s="29"/>
    </row>
    <row r="107" spans="1:14" ht="35.25" customHeight="1" thickBot="1" x14ac:dyDescent="0.25">
      <c r="A107" s="58" t="s">
        <v>131</v>
      </c>
      <c r="B107" s="88"/>
      <c r="C107" s="234"/>
      <c r="D107" s="235"/>
      <c r="E107" s="235"/>
      <c r="F107" s="235"/>
      <c r="G107" s="236"/>
      <c r="H107" s="234"/>
      <c r="I107" s="235"/>
      <c r="J107" s="235"/>
      <c r="K107" s="235"/>
      <c r="L107" s="235"/>
      <c r="M107" s="35">
        <f t="shared" si="6"/>
        <v>0</v>
      </c>
      <c r="N107" s="29"/>
    </row>
    <row r="108" spans="1:14" ht="13.5" thickBot="1" x14ac:dyDescent="0.25">
      <c r="A108" s="58" t="s">
        <v>132</v>
      </c>
      <c r="B108" s="88"/>
      <c r="C108" s="234"/>
      <c r="D108" s="235"/>
      <c r="E108" s="235"/>
      <c r="F108" s="235"/>
      <c r="G108" s="236"/>
      <c r="H108" s="234"/>
      <c r="I108" s="235"/>
      <c r="J108" s="235"/>
      <c r="K108" s="235"/>
      <c r="L108" s="235"/>
      <c r="M108" s="35">
        <f t="shared" si="6"/>
        <v>0</v>
      </c>
      <c r="N108" s="29"/>
    </row>
    <row r="109" spans="1:14" ht="13.5" thickBot="1" x14ac:dyDescent="0.25">
      <c r="A109" s="58" t="s">
        <v>133</v>
      </c>
      <c r="B109" s="88"/>
      <c r="C109" s="234"/>
      <c r="D109" s="235"/>
      <c r="E109" s="235"/>
      <c r="F109" s="235"/>
      <c r="G109" s="236"/>
      <c r="H109" s="234"/>
      <c r="I109" s="235"/>
      <c r="J109" s="235"/>
      <c r="K109" s="235"/>
      <c r="L109" s="235"/>
      <c r="M109" s="35">
        <f t="shared" si="6"/>
        <v>0</v>
      </c>
      <c r="N109" s="29"/>
    </row>
    <row r="110" spans="1:14" ht="23.25" thickBot="1" x14ac:dyDescent="0.25">
      <c r="A110" s="58" t="s">
        <v>134</v>
      </c>
      <c r="B110" s="88"/>
      <c r="C110" s="234"/>
      <c r="D110" s="235"/>
      <c r="E110" s="235"/>
      <c r="F110" s="235"/>
      <c r="G110" s="236"/>
      <c r="H110" s="234"/>
      <c r="I110" s="235"/>
      <c r="J110" s="235"/>
      <c r="K110" s="235"/>
      <c r="L110" s="235"/>
      <c r="M110" s="35">
        <f t="shared" si="6"/>
        <v>0</v>
      </c>
      <c r="N110" s="29"/>
    </row>
    <row r="111" spans="1:14" ht="23.25" thickBot="1" x14ac:dyDescent="0.25">
      <c r="A111" s="58" t="s">
        <v>135</v>
      </c>
      <c r="B111" s="88"/>
      <c r="C111" s="234"/>
      <c r="D111" s="235"/>
      <c r="E111" s="235"/>
      <c r="F111" s="235"/>
      <c r="G111" s="236"/>
      <c r="H111" s="234"/>
      <c r="I111" s="235"/>
      <c r="J111" s="235"/>
      <c r="K111" s="235"/>
      <c r="L111" s="235"/>
      <c r="M111" s="35">
        <f t="shared" si="6"/>
        <v>0</v>
      </c>
      <c r="N111" s="29"/>
    </row>
    <row r="112" spans="1:14" ht="23.25" thickBot="1" x14ac:dyDescent="0.25">
      <c r="A112" s="58" t="s">
        <v>136</v>
      </c>
      <c r="B112" s="74"/>
      <c r="C112" s="187"/>
      <c r="D112" s="188"/>
      <c r="E112" s="188"/>
      <c r="F112" s="188"/>
      <c r="G112" s="189"/>
      <c r="H112" s="234"/>
      <c r="I112" s="235"/>
      <c r="J112" s="235"/>
      <c r="K112" s="235"/>
      <c r="L112" s="235"/>
      <c r="M112" s="35">
        <f t="shared" si="6"/>
        <v>0</v>
      </c>
      <c r="N112" s="29"/>
    </row>
    <row r="113" spans="1:14" ht="13.5" thickBot="1" x14ac:dyDescent="0.25">
      <c r="A113" s="58" t="s">
        <v>137</v>
      </c>
      <c r="B113" s="88"/>
      <c r="C113" s="234"/>
      <c r="D113" s="235"/>
      <c r="E113" s="235"/>
      <c r="F113" s="235"/>
      <c r="G113" s="236"/>
      <c r="H113" s="234"/>
      <c r="I113" s="235"/>
      <c r="J113" s="235"/>
      <c r="K113" s="235"/>
      <c r="L113" s="235"/>
      <c r="M113" s="35">
        <f t="shared" si="6"/>
        <v>0</v>
      </c>
      <c r="N113" s="29"/>
    </row>
    <row r="114" spans="1:14" ht="13.5" thickBot="1" x14ac:dyDescent="0.25">
      <c r="A114" s="58" t="s">
        <v>138</v>
      </c>
      <c r="B114" s="88"/>
      <c r="C114" s="234"/>
      <c r="D114" s="235"/>
      <c r="E114" s="235"/>
      <c r="F114" s="235"/>
      <c r="G114" s="236"/>
      <c r="H114" s="234"/>
      <c r="I114" s="235"/>
      <c r="J114" s="235"/>
      <c r="K114" s="235"/>
      <c r="L114" s="235"/>
      <c r="M114" s="35">
        <f t="shared" si="6"/>
        <v>0</v>
      </c>
      <c r="N114" s="29"/>
    </row>
    <row r="115" spans="1:14" ht="13.5" thickBot="1" x14ac:dyDescent="0.25">
      <c r="A115" s="59" t="s">
        <v>139</v>
      </c>
      <c r="B115" s="89"/>
      <c r="C115" s="237"/>
      <c r="D115" s="238"/>
      <c r="E115" s="238"/>
      <c r="F115" s="238"/>
      <c r="G115" s="250"/>
      <c r="H115" s="237"/>
      <c r="I115" s="238"/>
      <c r="J115" s="238"/>
      <c r="K115" s="238"/>
      <c r="L115" s="238"/>
      <c r="M115" s="48">
        <f t="shared" si="6"/>
        <v>0</v>
      </c>
      <c r="N115" s="29"/>
    </row>
    <row r="116" spans="1:14" ht="21" customHeight="1" thickTop="1" thickBot="1" x14ac:dyDescent="0.25">
      <c r="A116" s="27"/>
      <c r="B116" s="263" t="s">
        <v>140</v>
      </c>
      <c r="C116" s="263"/>
      <c r="D116" s="263"/>
      <c r="E116" s="263"/>
      <c r="F116" s="263"/>
      <c r="G116" s="263"/>
      <c r="H116" s="263"/>
      <c r="I116" s="263"/>
      <c r="J116" s="263"/>
      <c r="K116" s="263"/>
      <c r="L116" s="263"/>
      <c r="M116" s="28"/>
      <c r="N116" s="29"/>
    </row>
    <row r="117" spans="1:14" ht="24" thickTop="1" thickBot="1" x14ac:dyDescent="0.25">
      <c r="A117" s="53" t="s">
        <v>141</v>
      </c>
      <c r="B117" s="34"/>
      <c r="C117" s="184"/>
      <c r="D117" s="185"/>
      <c r="E117" s="185"/>
      <c r="F117" s="185"/>
      <c r="G117" s="186"/>
      <c r="H117" s="184"/>
      <c r="I117" s="185"/>
      <c r="J117" s="185"/>
      <c r="K117" s="185"/>
      <c r="L117" s="185"/>
      <c r="M117" s="71">
        <f t="shared" ref="M117:M120" si="7">+(B117/4)*(($C117+$D117+$E117+$F117+$G117+$H117+$I117+$J117+$K117+$L117)/10)</f>
        <v>0</v>
      </c>
      <c r="N117" s="29"/>
    </row>
    <row r="118" spans="1:14" ht="23.25" thickBot="1" x14ac:dyDescent="0.25">
      <c r="A118" s="55" t="s">
        <v>142</v>
      </c>
      <c r="B118" s="44"/>
      <c r="C118" s="175"/>
      <c r="D118" s="176"/>
      <c r="E118" s="176"/>
      <c r="F118" s="176"/>
      <c r="G118" s="177"/>
      <c r="H118" s="175"/>
      <c r="I118" s="176"/>
      <c r="J118" s="176"/>
      <c r="K118" s="176"/>
      <c r="L118" s="176"/>
      <c r="M118" s="35">
        <f t="shared" si="7"/>
        <v>0</v>
      </c>
      <c r="N118" s="29"/>
    </row>
    <row r="119" spans="1:14" ht="13.5" thickBot="1" x14ac:dyDescent="0.25">
      <c r="A119" s="55" t="s">
        <v>143</v>
      </c>
      <c r="B119" s="44"/>
      <c r="C119" s="175"/>
      <c r="D119" s="176"/>
      <c r="E119" s="176"/>
      <c r="F119" s="176"/>
      <c r="G119" s="177"/>
      <c r="H119" s="175"/>
      <c r="I119" s="176"/>
      <c r="J119" s="176"/>
      <c r="K119" s="176"/>
      <c r="L119" s="176"/>
      <c r="M119" s="35">
        <f t="shared" ref="M119" si="8">+(B119/4)*(($C119+$D119+$E119+$F119+$G119+$H119+$I119+$J119+$K119+$L119)/10)</f>
        <v>0</v>
      </c>
      <c r="N119" s="29"/>
    </row>
    <row r="120" spans="1:14" ht="13.5" thickBot="1" x14ac:dyDescent="0.25">
      <c r="A120" s="39" t="s">
        <v>144</v>
      </c>
      <c r="B120" s="44"/>
      <c r="C120" s="175"/>
      <c r="D120" s="176"/>
      <c r="E120" s="176"/>
      <c r="F120" s="176"/>
      <c r="G120" s="177"/>
      <c r="H120" s="175"/>
      <c r="I120" s="176"/>
      <c r="J120" s="176"/>
      <c r="K120" s="176"/>
      <c r="L120" s="176"/>
      <c r="M120" s="48">
        <f t="shared" si="7"/>
        <v>0</v>
      </c>
      <c r="N120" s="29"/>
    </row>
    <row r="121" spans="1:14" ht="19.5" customHeight="1" thickTop="1" thickBot="1" x14ac:dyDescent="0.25">
      <c r="A121" s="27"/>
      <c r="B121" s="263" t="s">
        <v>145</v>
      </c>
      <c r="C121" s="263"/>
      <c r="D121" s="263"/>
      <c r="E121" s="263"/>
      <c r="F121" s="263"/>
      <c r="G121" s="263"/>
      <c r="H121" s="263"/>
      <c r="I121" s="263"/>
      <c r="J121" s="263"/>
      <c r="K121" s="263"/>
      <c r="L121" s="263"/>
      <c r="M121" s="28"/>
      <c r="N121" s="29"/>
    </row>
    <row r="122" spans="1:14" ht="14.25" thickTop="1" thickBot="1" x14ac:dyDescent="0.25">
      <c r="A122" s="53" t="s">
        <v>146</v>
      </c>
      <c r="B122" s="34"/>
      <c r="C122" s="184"/>
      <c r="D122" s="185"/>
      <c r="E122" s="185"/>
      <c r="F122" s="185"/>
      <c r="G122" s="186"/>
      <c r="H122" s="184"/>
      <c r="I122" s="185"/>
      <c r="J122" s="185"/>
      <c r="K122" s="185"/>
      <c r="L122" s="185"/>
      <c r="M122" s="71">
        <f t="shared" ref="M122:M131" si="9">+(B122/4)*(($C122+$D122+$E122+$F122+$G122+$H122+$I122+$J122+$K122+$L122)/10)</f>
        <v>0</v>
      </c>
      <c r="N122" s="29"/>
    </row>
    <row r="123" spans="1:14" ht="13.5" thickBot="1" x14ac:dyDescent="0.25">
      <c r="A123" s="55" t="s">
        <v>147</v>
      </c>
      <c r="B123" s="44"/>
      <c r="C123" s="175"/>
      <c r="D123" s="176"/>
      <c r="E123" s="176"/>
      <c r="F123" s="176"/>
      <c r="G123" s="177"/>
      <c r="H123" s="175"/>
      <c r="I123" s="176"/>
      <c r="J123" s="176"/>
      <c r="K123" s="176"/>
      <c r="L123" s="176"/>
      <c r="M123" s="35">
        <f>+(B123/4)*(($C123+$D123+$E123+$F123+$G123+$H123+$I123+$J123+$K123+$L123)/10)</f>
        <v>0</v>
      </c>
      <c r="N123" s="29"/>
    </row>
    <row r="124" spans="1:14" ht="13.5" thickBot="1" x14ac:dyDescent="0.25">
      <c r="A124" s="38" t="s">
        <v>148</v>
      </c>
      <c r="B124" s="74"/>
      <c r="C124" s="175"/>
      <c r="D124" s="176"/>
      <c r="E124" s="176"/>
      <c r="F124" s="176"/>
      <c r="G124" s="177"/>
      <c r="H124" s="175"/>
      <c r="I124" s="176"/>
      <c r="J124" s="176"/>
      <c r="K124" s="176"/>
      <c r="L124" s="176"/>
      <c r="M124" s="35">
        <f>+(B124/4)*(($C124+$D124+$E124+$F124+$G124+$H124+$I124+$J124+$K124+$L124)/10)</f>
        <v>0</v>
      </c>
      <c r="N124" s="29"/>
    </row>
    <row r="125" spans="1:14" ht="23.25" thickBot="1" x14ac:dyDescent="0.25">
      <c r="A125" s="58" t="s">
        <v>149</v>
      </c>
      <c r="B125" s="44"/>
      <c r="C125" s="175"/>
      <c r="D125" s="176"/>
      <c r="E125" s="176"/>
      <c r="F125" s="176"/>
      <c r="G125" s="177"/>
      <c r="H125" s="175"/>
      <c r="I125" s="176"/>
      <c r="J125" s="176"/>
      <c r="K125" s="176"/>
      <c r="L125" s="176"/>
      <c r="M125" s="35">
        <f>+(B125/4)*(($C125+$D125+$E125+$F125+$G125+$H125+$I125+$J125+$K125+$L125)/10)</f>
        <v>0</v>
      </c>
      <c r="N125" s="29"/>
    </row>
    <row r="126" spans="1:14" ht="13.5" thickBot="1" x14ac:dyDescent="0.25">
      <c r="A126" s="55" t="s">
        <v>150</v>
      </c>
      <c r="B126" s="74"/>
      <c r="C126" s="175"/>
      <c r="D126" s="176"/>
      <c r="E126" s="176"/>
      <c r="F126" s="176"/>
      <c r="G126" s="177"/>
      <c r="H126" s="175"/>
      <c r="I126" s="176"/>
      <c r="J126" s="176"/>
      <c r="K126" s="176"/>
      <c r="L126" s="176"/>
      <c r="M126" s="35">
        <f t="shared" si="9"/>
        <v>0</v>
      </c>
      <c r="N126" s="29"/>
    </row>
    <row r="127" spans="1:14" ht="13.5" thickBot="1" x14ac:dyDescent="0.25">
      <c r="A127" s="55" t="s">
        <v>151</v>
      </c>
      <c r="B127" s="74"/>
      <c r="C127" s="175"/>
      <c r="D127" s="176"/>
      <c r="E127" s="176"/>
      <c r="F127" s="176"/>
      <c r="G127" s="177"/>
      <c r="H127" s="175"/>
      <c r="I127" s="176"/>
      <c r="J127" s="176"/>
      <c r="K127" s="176"/>
      <c r="L127" s="176"/>
      <c r="M127" s="35">
        <f t="shared" si="9"/>
        <v>0</v>
      </c>
      <c r="N127" s="29"/>
    </row>
    <row r="128" spans="1:14" ht="13.5" thickBot="1" x14ac:dyDescent="0.25">
      <c r="A128" s="55" t="s">
        <v>152</v>
      </c>
      <c r="B128" s="44"/>
      <c r="C128" s="175"/>
      <c r="D128" s="176"/>
      <c r="E128" s="176"/>
      <c r="F128" s="176"/>
      <c r="G128" s="177"/>
      <c r="H128" s="175"/>
      <c r="I128" s="176"/>
      <c r="J128" s="176"/>
      <c r="K128" s="176"/>
      <c r="L128" s="176"/>
      <c r="M128" s="35">
        <f t="shared" si="9"/>
        <v>0</v>
      </c>
      <c r="N128" s="29"/>
    </row>
    <row r="129" spans="1:14" ht="13.5" thickBot="1" x14ac:dyDescent="0.25">
      <c r="A129" s="55" t="s">
        <v>153</v>
      </c>
      <c r="B129" s="44"/>
      <c r="C129" s="175"/>
      <c r="D129" s="176"/>
      <c r="E129" s="176"/>
      <c r="F129" s="176"/>
      <c r="G129" s="177"/>
      <c r="H129" s="175"/>
      <c r="I129" s="176"/>
      <c r="J129" s="176"/>
      <c r="K129" s="176"/>
      <c r="L129" s="176"/>
      <c r="M129" s="35">
        <f t="shared" si="9"/>
        <v>0</v>
      </c>
      <c r="N129" s="29"/>
    </row>
    <row r="130" spans="1:14" ht="29.25" customHeight="1" thickBot="1" x14ac:dyDescent="0.25">
      <c r="A130" s="55" t="s">
        <v>154</v>
      </c>
      <c r="B130" s="44"/>
      <c r="C130" s="175"/>
      <c r="D130" s="176"/>
      <c r="E130" s="176"/>
      <c r="F130" s="176"/>
      <c r="G130" s="177"/>
      <c r="H130" s="175"/>
      <c r="I130" s="176"/>
      <c r="J130" s="176"/>
      <c r="K130" s="176"/>
      <c r="L130" s="176"/>
      <c r="M130" s="35">
        <f t="shared" si="9"/>
        <v>0</v>
      </c>
      <c r="N130" s="29"/>
    </row>
    <row r="131" spans="1:14" ht="22.5" customHeight="1" thickBot="1" x14ac:dyDescent="0.25">
      <c r="A131" s="39" t="s">
        <v>155</v>
      </c>
      <c r="B131" s="69"/>
      <c r="C131" s="239"/>
      <c r="D131" s="240"/>
      <c r="E131" s="240"/>
      <c r="F131" s="240"/>
      <c r="G131" s="241"/>
      <c r="H131" s="239"/>
      <c r="I131" s="240"/>
      <c r="J131" s="240"/>
      <c r="K131" s="240"/>
      <c r="L131" s="240"/>
      <c r="M131" s="48">
        <f t="shared" si="9"/>
        <v>0</v>
      </c>
      <c r="N131" s="29"/>
    </row>
    <row r="132" spans="1:14" ht="19.5" customHeight="1" thickTop="1" thickBot="1" x14ac:dyDescent="0.25">
      <c r="A132" s="27"/>
      <c r="B132" s="263" t="s">
        <v>156</v>
      </c>
      <c r="C132" s="263"/>
      <c r="D132" s="263"/>
      <c r="E132" s="263"/>
      <c r="F132" s="263"/>
      <c r="G132" s="263"/>
      <c r="H132" s="263"/>
      <c r="I132" s="263"/>
      <c r="J132" s="263"/>
      <c r="K132" s="263"/>
      <c r="L132" s="263"/>
      <c r="M132" s="28"/>
      <c r="N132" s="29"/>
    </row>
    <row r="133" spans="1:14" ht="14.25" thickTop="1" thickBot="1" x14ac:dyDescent="0.25">
      <c r="A133" s="46" t="s">
        <v>157</v>
      </c>
      <c r="B133" s="34"/>
      <c r="C133" s="184"/>
      <c r="D133" s="185"/>
      <c r="E133" s="185"/>
      <c r="F133" s="185"/>
      <c r="G133" s="186"/>
      <c r="H133" s="184"/>
      <c r="I133" s="185"/>
      <c r="J133" s="185"/>
      <c r="K133" s="185"/>
      <c r="L133" s="185"/>
      <c r="M133" s="71">
        <f t="shared" ref="M133:M163" si="10">+(B133/4)*(($C133+$D133+$E133+$F133+$G133+$H133+$I133+$J133+$K133+$L133)/10)</f>
        <v>0</v>
      </c>
      <c r="N133" s="29"/>
    </row>
    <row r="134" spans="1:14" ht="13.5" thickBot="1" x14ac:dyDescent="0.25">
      <c r="A134" s="55" t="s">
        <v>158</v>
      </c>
      <c r="B134" s="44"/>
      <c r="C134" s="175"/>
      <c r="D134" s="176"/>
      <c r="E134" s="176"/>
      <c r="F134" s="176"/>
      <c r="G134" s="177"/>
      <c r="H134" s="175"/>
      <c r="I134" s="176"/>
      <c r="J134" s="176"/>
      <c r="K134" s="176"/>
      <c r="L134" s="176"/>
      <c r="M134" s="35">
        <f t="shared" si="10"/>
        <v>0</v>
      </c>
      <c r="N134" s="29"/>
    </row>
    <row r="135" spans="1:14" ht="13.5" thickBot="1" x14ac:dyDescent="0.25">
      <c r="A135" s="55" t="s">
        <v>159</v>
      </c>
      <c r="B135" s="44"/>
      <c r="C135" s="175"/>
      <c r="D135" s="176"/>
      <c r="E135" s="176"/>
      <c r="F135" s="176"/>
      <c r="G135" s="177"/>
      <c r="H135" s="175"/>
      <c r="I135" s="176"/>
      <c r="J135" s="176"/>
      <c r="K135" s="176"/>
      <c r="L135" s="176"/>
      <c r="M135" s="35">
        <f t="shared" si="10"/>
        <v>0</v>
      </c>
      <c r="N135" s="29"/>
    </row>
    <row r="136" spans="1:14" ht="13.5" thickBot="1" x14ac:dyDescent="0.25">
      <c r="A136" s="55" t="s">
        <v>160</v>
      </c>
      <c r="B136" s="44"/>
      <c r="C136" s="175"/>
      <c r="D136" s="176"/>
      <c r="E136" s="176"/>
      <c r="F136" s="176"/>
      <c r="G136" s="177"/>
      <c r="H136" s="175"/>
      <c r="I136" s="176"/>
      <c r="J136" s="176"/>
      <c r="K136" s="176"/>
      <c r="L136" s="176"/>
      <c r="M136" s="35">
        <f t="shared" si="10"/>
        <v>0</v>
      </c>
      <c r="N136" s="29"/>
    </row>
    <row r="137" spans="1:14" ht="13.5" thickBot="1" x14ac:dyDescent="0.25">
      <c r="A137" s="39" t="s">
        <v>161</v>
      </c>
      <c r="B137" s="69"/>
      <c r="C137" s="239"/>
      <c r="D137" s="240"/>
      <c r="E137" s="240"/>
      <c r="F137" s="240"/>
      <c r="G137" s="241"/>
      <c r="H137" s="239"/>
      <c r="I137" s="240"/>
      <c r="J137" s="240"/>
      <c r="K137" s="240"/>
      <c r="L137" s="240"/>
      <c r="M137" s="48">
        <f t="shared" si="10"/>
        <v>0</v>
      </c>
      <c r="N137" s="29"/>
    </row>
    <row r="138" spans="1:14" ht="19.5" customHeight="1" thickTop="1" thickBot="1" x14ac:dyDescent="0.25">
      <c r="A138" s="27"/>
      <c r="B138" s="263" t="s">
        <v>162</v>
      </c>
      <c r="C138" s="263"/>
      <c r="D138" s="263"/>
      <c r="E138" s="263"/>
      <c r="F138" s="263"/>
      <c r="G138" s="263"/>
      <c r="H138" s="263"/>
      <c r="I138" s="263"/>
      <c r="J138" s="263"/>
      <c r="K138" s="263"/>
      <c r="L138" s="263"/>
      <c r="M138" s="28"/>
      <c r="N138" s="29"/>
    </row>
    <row r="139" spans="1:14" ht="14.25" thickTop="1" thickBot="1" x14ac:dyDescent="0.25">
      <c r="A139" s="46" t="s">
        <v>163</v>
      </c>
      <c r="B139" s="37"/>
      <c r="C139" s="175"/>
      <c r="D139" s="176"/>
      <c r="E139" s="176"/>
      <c r="F139" s="176"/>
      <c r="G139" s="177"/>
      <c r="H139" s="175"/>
      <c r="I139" s="176"/>
      <c r="J139" s="176"/>
      <c r="K139" s="176"/>
      <c r="L139" s="265"/>
      <c r="M139" s="71">
        <f>+(B139/4)*(($C139+$D139+$E139+$F139+$G139+$H139+$I139+$J139+$K139+$L139)/10)</f>
        <v>0</v>
      </c>
      <c r="N139" s="29"/>
    </row>
    <row r="140" spans="1:14" ht="13.5" thickBot="1" x14ac:dyDescent="0.25">
      <c r="A140" s="47" t="s">
        <v>164</v>
      </c>
      <c r="B140" s="44"/>
      <c r="C140" s="175"/>
      <c r="D140" s="176"/>
      <c r="E140" s="176"/>
      <c r="F140" s="176"/>
      <c r="G140" s="177"/>
      <c r="H140" s="175"/>
      <c r="I140" s="176"/>
      <c r="J140" s="176"/>
      <c r="K140" s="176"/>
      <c r="L140" s="265"/>
      <c r="M140" s="35">
        <f>+(B140/4)*(($C140+$D140+$E140+$F140+$G140+$H140+$I140+$J140+$K140+$L140)/10)</f>
        <v>0</v>
      </c>
      <c r="N140" s="29"/>
    </row>
    <row r="141" spans="1:14" ht="13.5" thickBot="1" x14ac:dyDescent="0.25">
      <c r="A141" s="46" t="s">
        <v>165</v>
      </c>
      <c r="B141" s="37"/>
      <c r="C141" s="178"/>
      <c r="D141" s="179"/>
      <c r="E141" s="179"/>
      <c r="F141" s="179"/>
      <c r="G141" s="180"/>
      <c r="H141" s="178"/>
      <c r="I141" s="179"/>
      <c r="J141" s="179"/>
      <c r="K141" s="179"/>
      <c r="L141" s="179"/>
      <c r="M141" s="90">
        <f t="shared" si="10"/>
        <v>0</v>
      </c>
      <c r="N141" s="29"/>
    </row>
    <row r="142" spans="1:14" ht="13.5" thickBot="1" x14ac:dyDescent="0.25">
      <c r="A142" s="55" t="s">
        <v>166</v>
      </c>
      <c r="B142" s="44"/>
      <c r="C142" s="175"/>
      <c r="D142" s="176"/>
      <c r="E142" s="176"/>
      <c r="F142" s="176"/>
      <c r="G142" s="177"/>
      <c r="H142" s="175"/>
      <c r="I142" s="176"/>
      <c r="J142" s="176"/>
      <c r="K142" s="176"/>
      <c r="L142" s="176"/>
      <c r="M142" s="35">
        <f>+(B142/4)*(($C142+$D142+$E142+$F142+$G142+$H142+$I142+$J142+$K142+$L142)/10)</f>
        <v>0</v>
      </c>
      <c r="N142" s="29"/>
    </row>
    <row r="143" spans="1:14" ht="13.5" thickBot="1" x14ac:dyDescent="0.25">
      <c r="A143" s="55" t="s">
        <v>167</v>
      </c>
      <c r="B143" s="44"/>
      <c r="C143" s="175"/>
      <c r="D143" s="176"/>
      <c r="E143" s="176"/>
      <c r="F143" s="176"/>
      <c r="G143" s="177"/>
      <c r="H143" s="175"/>
      <c r="I143" s="176"/>
      <c r="J143" s="176"/>
      <c r="K143" s="176"/>
      <c r="L143" s="176"/>
      <c r="M143" s="35">
        <f t="shared" si="10"/>
        <v>0</v>
      </c>
      <c r="N143" s="29"/>
    </row>
    <row r="144" spans="1:14" ht="13.5" thickBot="1" x14ac:dyDescent="0.25">
      <c r="A144" s="47" t="s">
        <v>168</v>
      </c>
      <c r="B144" s="44"/>
      <c r="C144" s="175"/>
      <c r="D144" s="176"/>
      <c r="E144" s="176"/>
      <c r="F144" s="176"/>
      <c r="G144" s="177"/>
      <c r="H144" s="175"/>
      <c r="I144" s="176"/>
      <c r="J144" s="176"/>
      <c r="K144" s="176"/>
      <c r="L144" s="176"/>
      <c r="M144" s="35">
        <f t="shared" si="10"/>
        <v>0</v>
      </c>
      <c r="N144" s="29"/>
    </row>
    <row r="145" spans="1:14" ht="13.5" thickBot="1" x14ac:dyDescent="0.25">
      <c r="A145" s="55" t="s">
        <v>169</v>
      </c>
      <c r="B145" s="44"/>
      <c r="C145" s="175"/>
      <c r="D145" s="176"/>
      <c r="E145" s="176"/>
      <c r="F145" s="176"/>
      <c r="G145" s="177"/>
      <c r="H145" s="175"/>
      <c r="I145" s="176"/>
      <c r="J145" s="176"/>
      <c r="K145" s="176"/>
      <c r="L145" s="176"/>
      <c r="M145" s="35">
        <f t="shared" si="10"/>
        <v>0</v>
      </c>
      <c r="N145" s="29"/>
    </row>
    <row r="146" spans="1:14" ht="13.5" thickBot="1" x14ac:dyDescent="0.25">
      <c r="A146" s="55" t="s">
        <v>170</v>
      </c>
      <c r="B146" s="44"/>
      <c r="C146" s="175"/>
      <c r="D146" s="176"/>
      <c r="E146" s="176"/>
      <c r="F146" s="176"/>
      <c r="G146" s="177"/>
      <c r="H146" s="175"/>
      <c r="I146" s="176"/>
      <c r="J146" s="176"/>
      <c r="K146" s="176"/>
      <c r="L146" s="176"/>
      <c r="M146" s="35">
        <f t="shared" si="10"/>
        <v>0</v>
      </c>
      <c r="N146" s="29"/>
    </row>
    <row r="147" spans="1:14" ht="13.5" thickBot="1" x14ac:dyDescent="0.25">
      <c r="A147" s="55" t="s">
        <v>171</v>
      </c>
      <c r="B147" s="44"/>
      <c r="C147" s="175"/>
      <c r="D147" s="176"/>
      <c r="E147" s="176"/>
      <c r="F147" s="176"/>
      <c r="G147" s="177"/>
      <c r="H147" s="175"/>
      <c r="I147" s="176"/>
      <c r="J147" s="176"/>
      <c r="K147" s="176"/>
      <c r="L147" s="176"/>
      <c r="M147" s="35">
        <f t="shared" si="10"/>
        <v>0</v>
      </c>
      <c r="N147" s="29"/>
    </row>
    <row r="148" spans="1:14" ht="13.5" thickBot="1" x14ac:dyDescent="0.25">
      <c r="A148" s="55" t="s">
        <v>172</v>
      </c>
      <c r="B148" s="44"/>
      <c r="C148" s="175"/>
      <c r="D148" s="176"/>
      <c r="E148" s="176"/>
      <c r="F148" s="176"/>
      <c r="G148" s="177"/>
      <c r="H148" s="175"/>
      <c r="I148" s="176"/>
      <c r="J148" s="176"/>
      <c r="K148" s="176"/>
      <c r="L148" s="176"/>
      <c r="M148" s="35">
        <f>+(B148/4)*(($C148+$D148+$E148+$F148+$G148+$H148+$I148+$J148+$K148+$L148)/10)</f>
        <v>0</v>
      </c>
      <c r="N148" s="29"/>
    </row>
    <row r="149" spans="1:14" ht="13.5" thickBot="1" x14ac:dyDescent="0.25">
      <c r="A149" s="47" t="s">
        <v>173</v>
      </c>
      <c r="B149" s="44"/>
      <c r="C149" s="175"/>
      <c r="D149" s="176"/>
      <c r="E149" s="176"/>
      <c r="F149" s="176"/>
      <c r="G149" s="177"/>
      <c r="H149" s="175"/>
      <c r="I149" s="176"/>
      <c r="J149" s="176"/>
      <c r="K149" s="176"/>
      <c r="L149" s="176"/>
      <c r="M149" s="35">
        <f t="shared" si="10"/>
        <v>0</v>
      </c>
      <c r="N149" s="29"/>
    </row>
    <row r="150" spans="1:14" ht="20.25" thickBot="1" x14ac:dyDescent="0.25">
      <c r="A150" s="55" t="s">
        <v>174</v>
      </c>
      <c r="B150" s="44"/>
      <c r="C150" s="175"/>
      <c r="D150" s="176"/>
      <c r="E150" s="176"/>
      <c r="F150" s="176"/>
      <c r="G150" s="177"/>
      <c r="H150" s="175"/>
      <c r="I150" s="176"/>
      <c r="J150" s="176"/>
      <c r="K150" s="176"/>
      <c r="L150" s="176"/>
      <c r="M150" s="35">
        <f t="shared" si="10"/>
        <v>0</v>
      </c>
      <c r="N150" s="29"/>
    </row>
    <row r="151" spans="1:14" ht="23.25" thickBot="1" x14ac:dyDescent="0.25">
      <c r="A151" s="55" t="s">
        <v>175</v>
      </c>
      <c r="B151" s="44"/>
      <c r="C151" s="175"/>
      <c r="D151" s="176"/>
      <c r="E151" s="176"/>
      <c r="F151" s="176"/>
      <c r="G151" s="177"/>
      <c r="H151" s="175"/>
      <c r="I151" s="176"/>
      <c r="J151" s="176"/>
      <c r="K151" s="176"/>
      <c r="L151" s="176"/>
      <c r="M151" s="35">
        <f t="shared" si="10"/>
        <v>0</v>
      </c>
      <c r="N151" s="29"/>
    </row>
    <row r="152" spans="1:14" ht="13.5" thickBot="1" x14ac:dyDescent="0.25">
      <c r="A152" s="55" t="s">
        <v>176</v>
      </c>
      <c r="B152" s="44"/>
      <c r="C152" s="175"/>
      <c r="D152" s="176"/>
      <c r="E152" s="176"/>
      <c r="F152" s="176"/>
      <c r="G152" s="177"/>
      <c r="H152" s="175"/>
      <c r="I152" s="176"/>
      <c r="J152" s="176"/>
      <c r="K152" s="176"/>
      <c r="L152" s="176"/>
      <c r="M152" s="35">
        <f t="shared" si="10"/>
        <v>0</v>
      </c>
      <c r="N152" s="29"/>
    </row>
    <row r="153" spans="1:14" ht="13.5" thickBot="1" x14ac:dyDescent="0.25">
      <c r="A153" s="55" t="s">
        <v>177</v>
      </c>
      <c r="B153" s="44"/>
      <c r="C153" s="175"/>
      <c r="D153" s="176"/>
      <c r="E153" s="176"/>
      <c r="F153" s="176"/>
      <c r="G153" s="177"/>
      <c r="H153" s="175"/>
      <c r="I153" s="176"/>
      <c r="J153" s="176"/>
      <c r="K153" s="176"/>
      <c r="L153" s="176"/>
      <c r="M153" s="35">
        <f t="shared" si="10"/>
        <v>0</v>
      </c>
      <c r="N153" s="29"/>
    </row>
    <row r="154" spans="1:14" ht="13.5" thickBot="1" x14ac:dyDescent="0.25">
      <c r="A154" s="55" t="s">
        <v>178</v>
      </c>
      <c r="B154" s="44"/>
      <c r="C154" s="175"/>
      <c r="D154" s="176"/>
      <c r="E154" s="176"/>
      <c r="F154" s="176"/>
      <c r="G154" s="177"/>
      <c r="H154" s="175"/>
      <c r="I154" s="176"/>
      <c r="J154" s="176"/>
      <c r="K154" s="176"/>
      <c r="L154" s="176"/>
      <c r="M154" s="35">
        <f t="shared" si="10"/>
        <v>0</v>
      </c>
      <c r="N154" s="29"/>
    </row>
    <row r="155" spans="1:14" ht="13.5" thickBot="1" x14ac:dyDescent="0.25">
      <c r="A155" s="39" t="s">
        <v>179</v>
      </c>
      <c r="B155" s="69"/>
      <c r="C155" s="239"/>
      <c r="D155" s="240"/>
      <c r="E155" s="240"/>
      <c r="F155" s="240"/>
      <c r="G155" s="241"/>
      <c r="H155" s="239"/>
      <c r="I155" s="240"/>
      <c r="J155" s="240"/>
      <c r="K155" s="240"/>
      <c r="L155" s="240"/>
      <c r="M155" s="48">
        <f t="shared" si="10"/>
        <v>0</v>
      </c>
      <c r="N155" s="29"/>
    </row>
    <row r="156" spans="1:14" ht="18.75" customHeight="1" thickTop="1" thickBot="1" x14ac:dyDescent="0.25">
      <c r="A156" s="27"/>
      <c r="B156" s="263" t="s">
        <v>180</v>
      </c>
      <c r="C156" s="263"/>
      <c r="D156" s="263"/>
      <c r="E156" s="263"/>
      <c r="F156" s="263"/>
      <c r="G156" s="263"/>
      <c r="H156" s="263"/>
      <c r="I156" s="263"/>
      <c r="J156" s="263"/>
      <c r="K156" s="263"/>
      <c r="L156" s="263"/>
      <c r="M156" s="28"/>
      <c r="N156" s="29"/>
    </row>
    <row r="157" spans="1:14" ht="14.25" thickTop="1" thickBot="1" x14ac:dyDescent="0.25">
      <c r="A157" s="46" t="s">
        <v>181</v>
      </c>
      <c r="B157" s="80"/>
      <c r="C157" s="213"/>
      <c r="D157" s="214"/>
      <c r="E157" s="214"/>
      <c r="F157" s="214"/>
      <c r="G157" s="215"/>
      <c r="H157" s="213"/>
      <c r="I157" s="214"/>
      <c r="J157" s="214"/>
      <c r="K157" s="214"/>
      <c r="L157" s="214"/>
      <c r="M157" s="71">
        <f>+(B157/4)*(($C157+$D157+$E157+$F157+$G157+$H157+$I157+$J157+$K157+$L157)/10)</f>
        <v>0</v>
      </c>
      <c r="N157" s="29"/>
    </row>
    <row r="158" spans="1:14" ht="13.5" thickBot="1" x14ac:dyDescent="0.25">
      <c r="A158" s="47" t="s">
        <v>182</v>
      </c>
      <c r="B158" s="44"/>
      <c r="C158" s="187"/>
      <c r="D158" s="188"/>
      <c r="E158" s="188"/>
      <c r="F158" s="188"/>
      <c r="G158" s="189"/>
      <c r="H158" s="187"/>
      <c r="I158" s="188"/>
      <c r="J158" s="188"/>
      <c r="K158" s="188"/>
      <c r="L158" s="188"/>
      <c r="M158" s="35">
        <f t="shared" si="10"/>
        <v>0</v>
      </c>
      <c r="N158" s="29"/>
    </row>
    <row r="159" spans="1:14" ht="13.5" thickBot="1" x14ac:dyDescent="0.25">
      <c r="A159" s="47" t="s">
        <v>183</v>
      </c>
      <c r="B159" s="44"/>
      <c r="C159" s="187"/>
      <c r="D159" s="188"/>
      <c r="E159" s="188"/>
      <c r="F159" s="188"/>
      <c r="G159" s="189"/>
      <c r="H159" s="187"/>
      <c r="I159" s="188"/>
      <c r="J159" s="188"/>
      <c r="K159" s="188"/>
      <c r="L159" s="188"/>
      <c r="M159" s="35">
        <f t="shared" si="10"/>
        <v>0</v>
      </c>
      <c r="N159" s="29"/>
    </row>
    <row r="160" spans="1:14" ht="13.5" thickBot="1" x14ac:dyDescent="0.25">
      <c r="A160" s="47" t="s">
        <v>184</v>
      </c>
      <c r="B160" s="44"/>
      <c r="C160" s="187"/>
      <c r="D160" s="188"/>
      <c r="E160" s="188"/>
      <c r="F160" s="188"/>
      <c r="G160" s="189"/>
      <c r="H160" s="187"/>
      <c r="I160" s="188"/>
      <c r="J160" s="188"/>
      <c r="K160" s="188"/>
      <c r="L160" s="266"/>
      <c r="M160" s="35">
        <f t="shared" si="10"/>
        <v>0</v>
      </c>
      <c r="N160" s="29"/>
    </row>
    <row r="161" spans="1:14" ht="13.5" thickBot="1" x14ac:dyDescent="0.25">
      <c r="A161" s="47" t="s">
        <v>185</v>
      </c>
      <c r="B161" s="44"/>
      <c r="C161" s="187"/>
      <c r="D161" s="188"/>
      <c r="E161" s="188"/>
      <c r="F161" s="188"/>
      <c r="G161" s="189"/>
      <c r="H161" s="187"/>
      <c r="I161" s="188"/>
      <c r="J161" s="188"/>
      <c r="K161" s="188"/>
      <c r="L161" s="188"/>
      <c r="M161" s="35">
        <f t="shared" si="10"/>
        <v>0</v>
      </c>
      <c r="N161" s="29"/>
    </row>
    <row r="162" spans="1:14" ht="13.5" thickBot="1" x14ac:dyDescent="0.25">
      <c r="A162" s="47" t="s">
        <v>186</v>
      </c>
      <c r="B162" s="44"/>
      <c r="C162" s="187"/>
      <c r="D162" s="188"/>
      <c r="E162" s="188"/>
      <c r="F162" s="188"/>
      <c r="G162" s="189"/>
      <c r="H162" s="187"/>
      <c r="I162" s="188"/>
      <c r="J162" s="188"/>
      <c r="K162" s="188"/>
      <c r="L162" s="188"/>
      <c r="M162" s="35">
        <f t="shared" si="10"/>
        <v>0</v>
      </c>
      <c r="N162" s="29"/>
    </row>
    <row r="163" spans="1:14" ht="14.25" customHeight="1" thickBot="1" x14ac:dyDescent="0.25">
      <c r="A163" s="91" t="s">
        <v>187</v>
      </c>
      <c r="B163" s="69"/>
      <c r="C163" s="227"/>
      <c r="D163" s="228"/>
      <c r="E163" s="228"/>
      <c r="F163" s="228"/>
      <c r="G163" s="242"/>
      <c r="H163" s="227"/>
      <c r="I163" s="228"/>
      <c r="J163" s="228"/>
      <c r="K163" s="228"/>
      <c r="L163" s="228"/>
      <c r="M163" s="48">
        <f t="shared" si="10"/>
        <v>0</v>
      </c>
      <c r="N163" s="29"/>
    </row>
    <row r="164" spans="1:14" ht="19.5" customHeight="1" thickTop="1" thickBot="1" x14ac:dyDescent="0.25">
      <c r="A164" s="27"/>
      <c r="B164" s="263" t="s">
        <v>188</v>
      </c>
      <c r="C164" s="263"/>
      <c r="D164" s="263"/>
      <c r="E164" s="263"/>
      <c r="F164" s="263"/>
      <c r="G164" s="263"/>
      <c r="H164" s="263"/>
      <c r="I164" s="263"/>
      <c r="J164" s="263"/>
      <c r="K164" s="263"/>
      <c r="L164" s="263"/>
      <c r="M164" s="28"/>
      <c r="N164" s="29"/>
    </row>
    <row r="165" spans="1:14" ht="14.25" thickTop="1" thickBot="1" x14ac:dyDescent="0.25">
      <c r="A165" s="92" t="s">
        <v>189</v>
      </c>
      <c r="B165" s="34"/>
      <c r="C165" s="184"/>
      <c r="D165" s="185"/>
      <c r="E165" s="185"/>
      <c r="F165" s="185"/>
      <c r="G165" s="186"/>
      <c r="H165" s="184"/>
      <c r="I165" s="185"/>
      <c r="J165" s="185"/>
      <c r="K165" s="185"/>
      <c r="L165" s="185"/>
      <c r="M165" s="71">
        <f t="shared" ref="M165:M168" si="11">+(B165/4)*(($C165+$D165+$E165+$F165+$G165+$H165+$I165+$J165+$K165+$L165)/10)</f>
        <v>0</v>
      </c>
      <c r="N165" s="29"/>
    </row>
    <row r="166" spans="1:14" ht="13.5" thickBot="1" x14ac:dyDescent="0.25">
      <c r="A166" s="93" t="s">
        <v>190</v>
      </c>
      <c r="B166" s="74"/>
      <c r="C166" s="175"/>
      <c r="D166" s="176"/>
      <c r="E166" s="176"/>
      <c r="F166" s="176"/>
      <c r="G166" s="177"/>
      <c r="H166" s="175"/>
      <c r="I166" s="176"/>
      <c r="J166" s="176"/>
      <c r="K166" s="176"/>
      <c r="L166" s="176"/>
      <c r="M166" s="35">
        <f>+(B166/4)*(($C166+$D166+$E166+$F166+$G166+$H166+$I166+$J166+$K166+$L166)/10)</f>
        <v>0</v>
      </c>
      <c r="N166" s="29"/>
    </row>
    <row r="167" spans="1:14" ht="13.5" thickBot="1" x14ac:dyDescent="0.25">
      <c r="A167" s="94" t="s">
        <v>191</v>
      </c>
      <c r="B167" s="74"/>
      <c r="C167" s="175"/>
      <c r="D167" s="176"/>
      <c r="E167" s="176"/>
      <c r="F167" s="176"/>
      <c r="G167" s="177"/>
      <c r="H167" s="175"/>
      <c r="I167" s="176"/>
      <c r="J167" s="176"/>
      <c r="K167" s="176"/>
      <c r="L167" s="176"/>
      <c r="M167" s="35">
        <f t="shared" si="11"/>
        <v>0</v>
      </c>
      <c r="N167" s="29"/>
    </row>
    <row r="168" spans="1:14" ht="13.5" thickBot="1" x14ac:dyDescent="0.25">
      <c r="A168" s="95" t="s">
        <v>192</v>
      </c>
      <c r="B168" s="85"/>
      <c r="C168" s="239"/>
      <c r="D168" s="240"/>
      <c r="E168" s="240"/>
      <c r="F168" s="240"/>
      <c r="G168" s="241"/>
      <c r="H168" s="239"/>
      <c r="I168" s="240"/>
      <c r="J168" s="240"/>
      <c r="K168" s="240"/>
      <c r="L168" s="240"/>
      <c r="M168" s="35">
        <f t="shared" si="11"/>
        <v>0</v>
      </c>
      <c r="N168" s="29"/>
    </row>
    <row r="169" spans="1:14" ht="14.25" thickTop="1" thickBot="1" x14ac:dyDescent="0.25">
      <c r="A169" s="96" t="s">
        <v>193</v>
      </c>
      <c r="B169" s="97" t="e">
        <f>AVERAGE($B7:$B168)</f>
        <v>#DIV/0!</v>
      </c>
      <c r="C169" s="98" t="e">
        <f>AVERAGE($C7:$C168)</f>
        <v>#DIV/0!</v>
      </c>
      <c r="D169" s="99">
        <v>0</v>
      </c>
      <c r="E169" s="99" t="e">
        <f>AVERAGE($E7:$E168)</f>
        <v>#DIV/0!</v>
      </c>
      <c r="F169" s="99" t="e">
        <f>AVERAGE(F7:F168)</f>
        <v>#DIV/0!</v>
      </c>
      <c r="G169" s="99" t="e">
        <f>AVERAGE(G7:G168)</f>
        <v>#DIV/0!</v>
      </c>
      <c r="H169" s="99">
        <v>0</v>
      </c>
      <c r="I169" s="99">
        <v>0</v>
      </c>
      <c r="J169" s="99" t="e">
        <f>AVERAGE(J7:J168)</f>
        <v>#DIV/0!</v>
      </c>
      <c r="K169" s="99" t="e">
        <f>AVERAGE(K7:K168)</f>
        <v>#DIV/0!</v>
      </c>
      <c r="L169" s="99" t="e">
        <f>AVERAGE(L7:L168)</f>
        <v>#DIV/0!</v>
      </c>
      <c r="M169" s="100">
        <f>AVERAGE(M7:M168)</f>
        <v>0</v>
      </c>
      <c r="N169" s="29"/>
    </row>
    <row r="170" spans="1:14" ht="13.5" thickTop="1" x14ac:dyDescent="0.2">
      <c r="A170" s="101" t="s">
        <v>194</v>
      </c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3"/>
      <c r="M170" s="104"/>
    </row>
    <row r="171" spans="1:14" ht="12.6" customHeight="1" x14ac:dyDescent="0.2">
      <c r="A171" s="229" t="s">
        <v>195</v>
      </c>
      <c r="B171" s="229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</row>
    <row r="172" spans="1:14" ht="12.95" customHeight="1" x14ac:dyDescent="0.2">
      <c r="A172" s="229"/>
      <c r="B172" s="229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</row>
    <row r="175" spans="1:14" x14ac:dyDescent="0.2">
      <c r="N175" s="105"/>
    </row>
    <row r="176" spans="1:14" x14ac:dyDescent="0.2">
      <c r="N176" s="105"/>
    </row>
    <row r="184" spans="14:14" x14ac:dyDescent="0.2">
      <c r="N184" s="22" t="s">
        <v>196</v>
      </c>
    </row>
  </sheetData>
  <autoFilter ref="A4:N172" xr:uid="{00000000-0009-0000-0000-000000000000}"/>
  <mergeCells count="305">
    <mergeCell ref="C75:G75"/>
    <mergeCell ref="H75:L75"/>
    <mergeCell ref="C139:G139"/>
    <mergeCell ref="H139:L139"/>
    <mergeCell ref="C160:G160"/>
    <mergeCell ref="H160:L160"/>
    <mergeCell ref="C119:G119"/>
    <mergeCell ref="H119:L119"/>
    <mergeCell ref="B82:L82"/>
    <mergeCell ref="C101:G101"/>
    <mergeCell ref="C102:G102"/>
    <mergeCell ref="H99:L99"/>
    <mergeCell ref="H100:L100"/>
    <mergeCell ref="H101:L101"/>
    <mergeCell ref="H102:L102"/>
    <mergeCell ref="H106:L106"/>
    <mergeCell ref="H107:L107"/>
    <mergeCell ref="H158:L158"/>
    <mergeCell ref="H159:L159"/>
    <mergeCell ref="H155:L155"/>
    <mergeCell ref="H157:L157"/>
    <mergeCell ref="H141:L141"/>
    <mergeCell ref="H140:L140"/>
    <mergeCell ref="H142:L142"/>
    <mergeCell ref="B72:L72"/>
    <mergeCell ref="B36:L36"/>
    <mergeCell ref="B6:L6"/>
    <mergeCell ref="B138:L138"/>
    <mergeCell ref="B156:L156"/>
    <mergeCell ref="B164:L164"/>
    <mergeCell ref="B132:L132"/>
    <mergeCell ref="B121:L121"/>
    <mergeCell ref="B116:L116"/>
    <mergeCell ref="B104:L104"/>
    <mergeCell ref="B97:L97"/>
    <mergeCell ref="B89:L89"/>
    <mergeCell ref="C71:G71"/>
    <mergeCell ref="H70:L70"/>
    <mergeCell ref="H71:L71"/>
    <mergeCell ref="H54:L54"/>
    <mergeCell ref="C62:G62"/>
    <mergeCell ref="C63:G63"/>
    <mergeCell ref="C64:G64"/>
    <mergeCell ref="H62:L62"/>
    <mergeCell ref="H63:L63"/>
    <mergeCell ref="H64:L64"/>
    <mergeCell ref="H57:L57"/>
    <mergeCell ref="H16:L16"/>
    <mergeCell ref="H25:L25"/>
    <mergeCell ref="H26:L26"/>
    <mergeCell ref="C26:G26"/>
    <mergeCell ref="C56:G56"/>
    <mergeCell ref="C57:G57"/>
    <mergeCell ref="C54:G54"/>
    <mergeCell ref="C46:G46"/>
    <mergeCell ref="C47:G47"/>
    <mergeCell ref="C49:G49"/>
    <mergeCell ref="C50:G50"/>
    <mergeCell ref="C44:G44"/>
    <mergeCell ref="H109:L109"/>
    <mergeCell ref="H105:L105"/>
    <mergeCell ref="H91:L91"/>
    <mergeCell ref="C45:G45"/>
    <mergeCell ref="H58:L58"/>
    <mergeCell ref="H60:L60"/>
    <mergeCell ref="H39:L39"/>
    <mergeCell ref="H40:L40"/>
    <mergeCell ref="H41:L41"/>
    <mergeCell ref="H44:L44"/>
    <mergeCell ref="H45:L45"/>
    <mergeCell ref="H46:L46"/>
    <mergeCell ref="H47:L47"/>
    <mergeCell ref="H49:L49"/>
    <mergeCell ref="H50:L50"/>
    <mergeCell ref="H51:L51"/>
    <mergeCell ref="H52:L52"/>
    <mergeCell ref="H53:L53"/>
    <mergeCell ref="H56:L56"/>
    <mergeCell ref="C51:G51"/>
    <mergeCell ref="C52:G52"/>
    <mergeCell ref="C53:G53"/>
    <mergeCell ref="C58:G58"/>
    <mergeCell ref="C60:G60"/>
    <mergeCell ref="C108:G108"/>
    <mergeCell ref="H29:L29"/>
    <mergeCell ref="H30:L30"/>
    <mergeCell ref="H31:L31"/>
    <mergeCell ref="H32:L32"/>
    <mergeCell ref="H33:L33"/>
    <mergeCell ref="C29:G29"/>
    <mergeCell ref="C30:G30"/>
    <mergeCell ref="C31:G31"/>
    <mergeCell ref="C32:G32"/>
    <mergeCell ref="H103:L103"/>
    <mergeCell ref="H61:L61"/>
    <mergeCell ref="C95:G95"/>
    <mergeCell ref="H95:L95"/>
    <mergeCell ref="C98:G98"/>
    <mergeCell ref="H98:L98"/>
    <mergeCell ref="H65:L65"/>
    <mergeCell ref="H34:L34"/>
    <mergeCell ref="C38:G38"/>
    <mergeCell ref="H38:L38"/>
    <mergeCell ref="C33:G33"/>
    <mergeCell ref="C34:G34"/>
    <mergeCell ref="C39:G39"/>
    <mergeCell ref="C40:G40"/>
    <mergeCell ref="C157:G157"/>
    <mergeCell ref="C158:G158"/>
    <mergeCell ref="C159:G159"/>
    <mergeCell ref="C155:G155"/>
    <mergeCell ref="C123:G123"/>
    <mergeCell ref="C99:G99"/>
    <mergeCell ref="C93:G93"/>
    <mergeCell ref="C94:G94"/>
    <mergeCell ref="C96:G96"/>
    <mergeCell ref="C100:G100"/>
    <mergeCell ref="C145:G145"/>
    <mergeCell ref="C146:G146"/>
    <mergeCell ref="C147:G147"/>
    <mergeCell ref="C148:G148"/>
    <mergeCell ref="C141:G141"/>
    <mergeCell ref="C140:G140"/>
    <mergeCell ref="C142:G142"/>
    <mergeCell ref="C143:G143"/>
    <mergeCell ref="C144:G144"/>
    <mergeCell ref="C103:G103"/>
    <mergeCell ref="C115:G115"/>
    <mergeCell ref="C105:G105"/>
    <mergeCell ref="C106:G106"/>
    <mergeCell ref="C107:G107"/>
    <mergeCell ref="H165:L165"/>
    <mergeCell ref="C166:G166"/>
    <mergeCell ref="C167:G167"/>
    <mergeCell ref="C168:G168"/>
    <mergeCell ref="H166:L166"/>
    <mergeCell ref="H167:L167"/>
    <mergeCell ref="H168:L168"/>
    <mergeCell ref="C161:G161"/>
    <mergeCell ref="C162:G162"/>
    <mergeCell ref="C163:G163"/>
    <mergeCell ref="H161:L161"/>
    <mergeCell ref="H162:L162"/>
    <mergeCell ref="H163:L163"/>
    <mergeCell ref="C165:G165"/>
    <mergeCell ref="H143:L143"/>
    <mergeCell ref="H144:L144"/>
    <mergeCell ref="H145:L145"/>
    <mergeCell ref="H146:L146"/>
    <mergeCell ref="H147:L147"/>
    <mergeCell ref="H148:L148"/>
    <mergeCell ref="H149:L149"/>
    <mergeCell ref="H150:L150"/>
    <mergeCell ref="H151:L151"/>
    <mergeCell ref="H152:L152"/>
    <mergeCell ref="H153:L153"/>
    <mergeCell ref="H154:L154"/>
    <mergeCell ref="C150:G150"/>
    <mergeCell ref="C151:G151"/>
    <mergeCell ref="C152:G152"/>
    <mergeCell ref="C153:G153"/>
    <mergeCell ref="C154:G154"/>
    <mergeCell ref="C149:G149"/>
    <mergeCell ref="H134:L134"/>
    <mergeCell ref="H135:L135"/>
    <mergeCell ref="H136:L136"/>
    <mergeCell ref="H137:L137"/>
    <mergeCell ref="C133:G133"/>
    <mergeCell ref="H133:L133"/>
    <mergeCell ref="C134:G134"/>
    <mergeCell ref="C135:G135"/>
    <mergeCell ref="C136:G136"/>
    <mergeCell ref="C137:G137"/>
    <mergeCell ref="H128:L128"/>
    <mergeCell ref="H129:L129"/>
    <mergeCell ref="H130:L130"/>
    <mergeCell ref="H131:L131"/>
    <mergeCell ref="C128:G128"/>
    <mergeCell ref="C129:G129"/>
    <mergeCell ref="C130:G130"/>
    <mergeCell ref="C131:G131"/>
    <mergeCell ref="H123:L123"/>
    <mergeCell ref="H124:L124"/>
    <mergeCell ref="H125:L125"/>
    <mergeCell ref="H126:L126"/>
    <mergeCell ref="H127:L127"/>
    <mergeCell ref="C124:G124"/>
    <mergeCell ref="C125:G125"/>
    <mergeCell ref="C126:G126"/>
    <mergeCell ref="C127:G127"/>
    <mergeCell ref="H122:L122"/>
    <mergeCell ref="C122:G122"/>
    <mergeCell ref="H117:L117"/>
    <mergeCell ref="H118:L118"/>
    <mergeCell ref="H120:L120"/>
    <mergeCell ref="C117:G117"/>
    <mergeCell ref="C118:G118"/>
    <mergeCell ref="C120:G120"/>
    <mergeCell ref="H110:L110"/>
    <mergeCell ref="H111:L111"/>
    <mergeCell ref="H112:L112"/>
    <mergeCell ref="H113:L113"/>
    <mergeCell ref="H114:L114"/>
    <mergeCell ref="H115:L115"/>
    <mergeCell ref="C110:G110"/>
    <mergeCell ref="C111:G111"/>
    <mergeCell ref="C112:G112"/>
    <mergeCell ref="C113:G113"/>
    <mergeCell ref="C114:G114"/>
    <mergeCell ref="H92:L92"/>
    <mergeCell ref="H93:L93"/>
    <mergeCell ref="H94:L94"/>
    <mergeCell ref="H96:L96"/>
    <mergeCell ref="A171:M172"/>
    <mergeCell ref="M3:M4"/>
    <mergeCell ref="B4:B5"/>
    <mergeCell ref="C73:G73"/>
    <mergeCell ref="C74:G74"/>
    <mergeCell ref="H35:L35"/>
    <mergeCell ref="C76:G76"/>
    <mergeCell ref="C77:G77"/>
    <mergeCell ref="C78:G78"/>
    <mergeCell ref="C79:G79"/>
    <mergeCell ref="C80:G80"/>
    <mergeCell ref="C81:G81"/>
    <mergeCell ref="H73:L73"/>
    <mergeCell ref="H74:L74"/>
    <mergeCell ref="H76:L76"/>
    <mergeCell ref="H77:L77"/>
    <mergeCell ref="H78:L78"/>
    <mergeCell ref="C8:G8"/>
    <mergeCell ref="H108:L108"/>
    <mergeCell ref="C109:G109"/>
    <mergeCell ref="H88:L88"/>
    <mergeCell ref="C90:G90"/>
    <mergeCell ref="C91:G91"/>
    <mergeCell ref="C92:G92"/>
    <mergeCell ref="H8:L8"/>
    <mergeCell ref="H13:L13"/>
    <mergeCell ref="H14:L14"/>
    <mergeCell ref="H18:L18"/>
    <mergeCell ref="H80:L80"/>
    <mergeCell ref="H81:L81"/>
    <mergeCell ref="C68:G68"/>
    <mergeCell ref="C69:G69"/>
    <mergeCell ref="H66:L66"/>
    <mergeCell ref="H67:L67"/>
    <mergeCell ref="H68:L68"/>
    <mergeCell ref="H69:L69"/>
    <mergeCell ref="C61:G61"/>
    <mergeCell ref="H79:L79"/>
    <mergeCell ref="C70:G70"/>
    <mergeCell ref="C87:G87"/>
    <mergeCell ref="C88:G88"/>
    <mergeCell ref="H83:L83"/>
    <mergeCell ref="H90:L90"/>
    <mergeCell ref="H84:L84"/>
    <mergeCell ref="A1:M1"/>
    <mergeCell ref="A2:M2"/>
    <mergeCell ref="A3:A5"/>
    <mergeCell ref="C3:G3"/>
    <mergeCell ref="H3:L3"/>
    <mergeCell ref="C22:G22"/>
    <mergeCell ref="C25:G25"/>
    <mergeCell ref="C24:G24"/>
    <mergeCell ref="H27:L27"/>
    <mergeCell ref="C13:G13"/>
    <mergeCell ref="C9:G9"/>
    <mergeCell ref="H9:L9"/>
    <mergeCell ref="C10:G10"/>
    <mergeCell ref="C11:G11"/>
    <mergeCell ref="H10:L10"/>
    <mergeCell ref="H11:L11"/>
    <mergeCell ref="H19:L19"/>
    <mergeCell ref="H20:L20"/>
    <mergeCell ref="H21:L21"/>
    <mergeCell ref="H22:L22"/>
    <mergeCell ref="C19:G19"/>
    <mergeCell ref="C27:G27"/>
    <mergeCell ref="C23:G23"/>
    <mergeCell ref="H23:L23"/>
    <mergeCell ref="H85:L85"/>
    <mergeCell ref="H86:L86"/>
    <mergeCell ref="C14:G14"/>
    <mergeCell ref="C18:G18"/>
    <mergeCell ref="C35:G35"/>
    <mergeCell ref="H87:L87"/>
    <mergeCell ref="C83:G83"/>
    <mergeCell ref="C84:G84"/>
    <mergeCell ref="C85:G85"/>
    <mergeCell ref="C86:G86"/>
    <mergeCell ref="C20:G20"/>
    <mergeCell ref="C21:G21"/>
    <mergeCell ref="H24:L24"/>
    <mergeCell ref="C42:G42"/>
    <mergeCell ref="C43:G43"/>
    <mergeCell ref="H42:L42"/>
    <mergeCell ref="H43:L43"/>
    <mergeCell ref="C15:G15"/>
    <mergeCell ref="C16:G16"/>
    <mergeCell ref="H15:L15"/>
    <mergeCell ref="C65:G65"/>
    <mergeCell ref="C66:G66"/>
    <mergeCell ref="C67:G67"/>
    <mergeCell ref="C41:G41"/>
  </mergeCells>
  <phoneticPr fontId="20" type="noConversion"/>
  <conditionalFormatting sqref="M83:M88 M105:M115 M117:M118 M133:M137 M122:M131 M8:M35 M38:M71 M165:M169 M120 M157:M163 M139:M155">
    <cfRule type="cellIs" dxfId="8" priority="11" operator="greaterThan">
      <formula>0.3</formula>
    </cfRule>
  </conditionalFormatting>
  <conditionalFormatting sqref="M81">
    <cfRule type="cellIs" dxfId="7" priority="9" operator="greaterThan">
      <formula>0.3</formula>
    </cfRule>
  </conditionalFormatting>
  <conditionalFormatting sqref="M73:M80">
    <cfRule type="cellIs" dxfId="6" priority="8" operator="greaterThan">
      <formula>0.3</formula>
    </cfRule>
  </conditionalFormatting>
  <conditionalFormatting sqref="M96 M98:M103">
    <cfRule type="cellIs" dxfId="5" priority="5" operator="greaterThan">
      <formula>0.3</formula>
    </cfRule>
  </conditionalFormatting>
  <conditionalFormatting sqref="M90:M95">
    <cfRule type="cellIs" dxfId="4" priority="4" operator="greaterThan">
      <formula>0.3</formula>
    </cfRule>
  </conditionalFormatting>
  <conditionalFormatting sqref="A120:A1048576 A1:A118">
    <cfRule type="duplicateValues" dxfId="3" priority="3"/>
  </conditionalFormatting>
  <conditionalFormatting sqref="M119">
    <cfRule type="cellIs" dxfId="2" priority="2" operator="greaterThan">
      <formula>0.3</formula>
    </cfRule>
  </conditionalFormatting>
  <conditionalFormatting sqref="A119">
    <cfRule type="duplicateValues" dxfId="1" priority="1"/>
  </conditionalFormatting>
  <printOptions horizontalCentered="1"/>
  <pageMargins left="0.25" right="0.25" top="0.25" bottom="0.25" header="0.3" footer="0.3"/>
  <pageSetup scale="86" fitToHeight="0" orientation="landscape" horizontalDpi="300" verticalDpi="300" r:id="rId1"/>
  <headerFooter alignWithMargins="0"/>
  <colBreaks count="1" manualBreakCount="1">
    <brk id="13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2"/>
  <sheetViews>
    <sheetView zoomScale="80" zoomScaleNormal="80" workbookViewId="0">
      <selection activeCell="K11" sqref="K11"/>
    </sheetView>
  </sheetViews>
  <sheetFormatPr defaultColWidth="8.7109375" defaultRowHeight="28.15" customHeight="1" x14ac:dyDescent="0.2"/>
  <cols>
    <col min="1" max="1" width="11.28515625" style="5" customWidth="1"/>
    <col min="2" max="2" width="73.85546875" style="6" customWidth="1"/>
    <col min="3" max="3" width="8.7109375" style="6" customWidth="1"/>
    <col min="4" max="5" width="8.7109375" style="6"/>
    <col min="6" max="6" width="43.140625" style="8" customWidth="1"/>
    <col min="7" max="8" width="8.7109375" style="6" customWidth="1"/>
    <col min="9" max="11" width="8.7109375" style="6"/>
    <col min="12" max="12" width="43.85546875" style="6" customWidth="1"/>
    <col min="13" max="16384" width="8.7109375" style="6"/>
  </cols>
  <sheetData>
    <row r="1" spans="1:8" ht="28.15" customHeight="1" x14ac:dyDescent="0.2">
      <c r="B1" s="267" t="s">
        <v>197</v>
      </c>
      <c r="C1" s="267"/>
      <c r="F1" s="7" t="s">
        <v>198</v>
      </c>
    </row>
    <row r="2" spans="1:8" ht="28.15" customHeight="1" x14ac:dyDescent="0.2">
      <c r="F2" s="120" t="s">
        <v>13</v>
      </c>
      <c r="G2" s="121" t="s">
        <v>199</v>
      </c>
    </row>
    <row r="3" spans="1:8" ht="28.15" hidden="1" customHeight="1" x14ac:dyDescent="0.2">
      <c r="A3" s="5" t="s">
        <v>200</v>
      </c>
      <c r="B3" s="6">
        <v>10</v>
      </c>
      <c r="F3" s="9" t="str">
        <f>'IPC RISK ASSESSMENT '!A7</f>
        <v>HAND HYGIENE</v>
      </c>
      <c r="G3" s="10">
        <v>-0.01</v>
      </c>
    </row>
    <row r="4" spans="1:8" ht="28.15" customHeight="1" x14ac:dyDescent="0.2">
      <c r="F4" s="11" t="str">
        <f>'IPC RISK ASSESSMENT '!A8</f>
        <v>Lack of hand hygiene compliance</v>
      </c>
      <c r="G4" s="12">
        <f>'IPC RISK ASSESSMENT '!M8</f>
        <v>0</v>
      </c>
      <c r="H4" s="13">
        <f t="shared" ref="H4:H35" si="0">IF(G4="","",_xlfn.RANK.EQ(G4,G$4:G$167,0))</f>
        <v>1</v>
      </c>
    </row>
    <row r="5" spans="1:8" ht="28.15" customHeight="1" x14ac:dyDescent="0.2">
      <c r="F5" s="11" t="str">
        <f>'IPC RISK ASSESSMENT '!A9</f>
        <v>Lack of accessible alcohol-based hand sanitizer (ABHS)</v>
      </c>
      <c r="G5" s="12">
        <f>'IPC RISK ASSESSMENT '!M9</f>
        <v>0</v>
      </c>
      <c r="H5" s="13">
        <f t="shared" si="0"/>
        <v>1</v>
      </c>
    </row>
    <row r="6" spans="1:8" ht="28.15" customHeight="1" x14ac:dyDescent="0.2">
      <c r="A6" s="14" t="s">
        <v>201</v>
      </c>
      <c r="B6" s="14" t="s">
        <v>202</v>
      </c>
      <c r="C6" s="15" t="s">
        <v>203</v>
      </c>
      <c r="F6" s="11" t="str">
        <f>'IPC RISK ASSESSMENT '!A10</f>
        <v>Lack of competency based training/audits on hire, annually, and at random (HH)</v>
      </c>
      <c r="G6" s="12">
        <f>'IPC RISK ASSESSMENT '!M10</f>
        <v>0</v>
      </c>
      <c r="H6" s="13">
        <f t="shared" si="0"/>
        <v>1</v>
      </c>
    </row>
    <row r="7" spans="1:8" ht="28.15" customHeight="1" x14ac:dyDescent="0.2">
      <c r="A7" s="16">
        <f>IF(ROWS($F$4:F4)&gt;COUNTIF(G4:G167,"&gt;="&amp;LARGE(G4:G167, $B$3)),"",ROWS($F$4:F4))</f>
        <v>1</v>
      </c>
      <c r="B7" s="20" t="str">
        <f t="array" ref="B7">INDEX($F$3:$F$167,MATCH(1,($G$3:$G$167=LARGE($G$3:$G$167,$A7))*(COUNTIF($B$6:$B6,$F$3:$F$167)=0),0))</f>
        <v>Lack of hand hygiene compliance</v>
      </c>
      <c r="C7" s="21">
        <f t="shared" ref="C7:C19" si="1">INDEX($F$3:$G$167,MATCH(LARGE($G$3:$G$167,$A7),$G$3:$G$167,0),2)</f>
        <v>0</v>
      </c>
      <c r="F7" s="11" t="str">
        <f>'IPC RISK ASSESSMENT '!A11</f>
        <v>Other-HH (specify)</v>
      </c>
      <c r="G7" s="12">
        <f>'IPC RISK ASSESSMENT '!M11</f>
        <v>0</v>
      </c>
      <c r="H7" s="13">
        <f t="shared" si="0"/>
        <v>1</v>
      </c>
    </row>
    <row r="8" spans="1:8" ht="28.15" customHeight="1" x14ac:dyDescent="0.2">
      <c r="A8" s="16">
        <f>IF(ROWS($F$4:F5)&gt;COUNTIF(G5:G168,"&gt;="&amp;LARGE(G5:G168, $B$3)),"",ROWS($F$4:F5))</f>
        <v>2</v>
      </c>
      <c r="B8" s="20" t="str">
        <f t="array" ref="B8">INDEX($F$3:$F$167,MATCH(1,($G$3:$G$167=LARGE($G$3:$G$167,$A8))*(COUNTIF($B$6:$B7,$F$3:$F$167)=0),0))</f>
        <v>Lack of accessible alcohol-based hand sanitizer (ABHS)</v>
      </c>
      <c r="C8" s="21">
        <f t="shared" si="1"/>
        <v>0</v>
      </c>
      <c r="F8" s="11" t="str">
        <f>'IPC RISK ASSESSMENT '!A12</f>
        <v>PERSONAL PROTECTIVE EQUIPMENT (PPE)</v>
      </c>
      <c r="G8" s="12">
        <v>-0.01</v>
      </c>
      <c r="H8" s="13">
        <f t="shared" si="0"/>
        <v>163</v>
      </c>
    </row>
    <row r="9" spans="1:8" ht="28.15" customHeight="1" x14ac:dyDescent="0.2">
      <c r="A9" s="16">
        <f>IF(ROWS($F$4:F6)&gt;COUNTIF(G6:G169,"&gt;="&amp;LARGE(G6:G169, $B$3)),"",ROWS($F$4:F6))</f>
        <v>3</v>
      </c>
      <c r="B9" s="20" t="str">
        <f t="array" ref="B9">INDEX($F$3:$F$167,MATCH(1,($G$3:$G$167=LARGE($G$3:$G$167,$A9))*(COUNTIF($B$6:$B8,$F$3:$F$167)=0),0))</f>
        <v>Lack of competency based training/audits on hire, annually, and at random (HH)</v>
      </c>
      <c r="C9" s="21">
        <f t="shared" si="1"/>
        <v>0</v>
      </c>
      <c r="F9" s="11" t="str">
        <f>'IPC RISK ASSESSMENT '!A13</f>
        <v>Lack of accessible personal protective equipment (PPE)</v>
      </c>
      <c r="G9" s="12">
        <f>'IPC RISK ASSESSMENT '!M13</f>
        <v>0</v>
      </c>
      <c r="H9" s="13">
        <f t="shared" si="0"/>
        <v>1</v>
      </c>
    </row>
    <row r="10" spans="1:8" ht="28.15" customHeight="1" x14ac:dyDescent="0.2">
      <c r="A10" s="16">
        <f>IF(ROWS($F$4:F7)&gt;COUNTIF(G7:G170,"&gt;="&amp;LARGE(G7:G170, $B$3)),"",ROWS($F$4:F7))</f>
        <v>4</v>
      </c>
      <c r="B10" s="20" t="str">
        <f t="array" ref="B10">INDEX($F$3:$F$167,MATCH(1,($G$3:$G$167=LARGE($G$3:$G$167,$A10))*(COUNTIF($B$6:$B9,$F$3:$F$167)=0),0))</f>
        <v>Other-HH (specify)</v>
      </c>
      <c r="C10" s="21">
        <f t="shared" si="1"/>
        <v>0</v>
      </c>
      <c r="F10" s="11" t="str">
        <f>'IPC RISK ASSESSMENT '!A14</f>
        <v>Inappropriate selection and use of PPE</v>
      </c>
      <c r="G10" s="12">
        <f>'IPC RISK ASSESSMENT '!M14</f>
        <v>0</v>
      </c>
      <c r="H10" s="13">
        <f t="shared" si="0"/>
        <v>1</v>
      </c>
    </row>
    <row r="11" spans="1:8" ht="28.15" customHeight="1" x14ac:dyDescent="0.2">
      <c r="A11" s="16">
        <f>IF(ROWS($F$4:F8)&gt;COUNTIF(G8:G171,"&gt;="&amp;LARGE(G8:G171, $B$3)),"",ROWS($F$4:F8))</f>
        <v>5</v>
      </c>
      <c r="B11" s="20" t="str">
        <f t="array" ref="B11">INDEX($F$3:$F$167,MATCH(1,($G$3:$G$167=LARGE($G$3:$G$167,$A11))*(COUNTIF($B$6:$B10,$F$3:$F$167)=0),0))</f>
        <v>Lack of accessible personal protective equipment (PPE)</v>
      </c>
      <c r="C11" s="21">
        <f t="shared" si="1"/>
        <v>0</v>
      </c>
      <c r="F11" s="11" t="str">
        <f>'IPC RISK ASSESSMENT '!A15</f>
        <v>Lack of competency based training/audits on hire, annually, and at random (PPE)</v>
      </c>
      <c r="G11" s="12">
        <f>'IPC RISK ASSESSMENT '!M15</f>
        <v>0</v>
      </c>
      <c r="H11" s="13">
        <f t="shared" si="0"/>
        <v>1</v>
      </c>
    </row>
    <row r="12" spans="1:8" ht="28.15" customHeight="1" x14ac:dyDescent="0.2">
      <c r="A12" s="16">
        <f>IF(ROWS($F$4:F9)&gt;COUNTIF(G9:G172,"&gt;="&amp;LARGE(G9:G172, $B$3)),"",ROWS($F$4:F9))</f>
        <v>6</v>
      </c>
      <c r="B12" s="20" t="str">
        <f t="array" ref="B12">INDEX($F$3:$F$167,MATCH(1,($G$3:$G$167=LARGE($G$3:$G$167,$A12))*(COUNTIF($B$6:$B11,$F$3:$F$167)=0),0))</f>
        <v>Inappropriate selection and use of PPE</v>
      </c>
      <c r="C12" s="21">
        <f t="shared" si="1"/>
        <v>0</v>
      </c>
      <c r="F12" s="11" t="str">
        <f>'IPC RISK ASSESSMENT '!A16</f>
        <v>Other-PPE (specify)</v>
      </c>
      <c r="G12" s="12">
        <f>'IPC RISK ASSESSMENT '!M16</f>
        <v>0</v>
      </c>
      <c r="H12" s="13">
        <f t="shared" si="0"/>
        <v>1</v>
      </c>
    </row>
    <row r="13" spans="1:8" ht="28.15" customHeight="1" x14ac:dyDescent="0.2">
      <c r="A13" s="16">
        <f>IF(ROWS($F$4:F10)&gt;COUNTIF(G10:G173,"&gt;="&amp;LARGE(G10:G173, $B$3)),"",ROWS($F$4:F10))</f>
        <v>7</v>
      </c>
      <c r="B13" s="20" t="str">
        <f t="array" ref="B13">INDEX($F$3:$F$167,MATCH(1,($G$3:$G$167=LARGE($G$3:$G$167,$A13))*(COUNTIF($B$6:$B12,$F$3:$F$167)=0),0))</f>
        <v>Lack of competency based training/audits on hire, annually, and at random (PPE)</v>
      </c>
      <c r="C13" s="21">
        <f t="shared" si="1"/>
        <v>0</v>
      </c>
      <c r="F13" s="11" t="str">
        <f>'IPC RISK ASSESSMENT '!A17</f>
        <v>TRANSMISSION BASED PRECAUTIONS</v>
      </c>
      <c r="G13" s="12">
        <v>-0.01</v>
      </c>
      <c r="H13" s="13">
        <f t="shared" si="0"/>
        <v>163</v>
      </c>
    </row>
    <row r="14" spans="1:8" ht="28.15" customHeight="1" x14ac:dyDescent="0.2">
      <c r="A14" s="16">
        <f>IF(ROWS($F$4:F11)&gt;COUNTIF(G11:G174,"&gt;="&amp;LARGE(G11:G174, $B$3)),"",ROWS($F$4:F11))</f>
        <v>8</v>
      </c>
      <c r="B14" s="20" t="str">
        <f t="array" ref="B14">INDEX($F$3:$F$167,MATCH(1,($G$3:$G$167=LARGE($G$3:$G$167,$A14))*(COUNTIF($B$6:$B13,$F$3:$F$167)=0),0))</f>
        <v>Other-PPE (specify)</v>
      </c>
      <c r="C14" s="21">
        <f t="shared" si="1"/>
        <v>0</v>
      </c>
      <c r="F14" s="11" t="str">
        <f>'IPC RISK ASSESSMENT '!A18</f>
        <v>Lack of standard precautions/Staff inappropriate use</v>
      </c>
      <c r="G14" s="12">
        <f>'IPC RISK ASSESSMENT '!M18</f>
        <v>0</v>
      </c>
      <c r="H14" s="13">
        <f t="shared" si="0"/>
        <v>1</v>
      </c>
    </row>
    <row r="15" spans="1:8" ht="28.15" customHeight="1" x14ac:dyDescent="0.2">
      <c r="A15" s="16">
        <f>IF(ROWS($F$4:F12)&gt;COUNTIF(G12:G175,"&gt;="&amp;LARGE(G12:G175, $B$3)),"",ROWS($F$4:F12))</f>
        <v>9</v>
      </c>
      <c r="B15" s="20" t="str">
        <f t="array" ref="B15">INDEX($F$3:$F$167,MATCH(1,($G$3:$G$167=LARGE($G$3:$G$167,$A15))*(COUNTIF($B$6:$B14,$F$3:$F$167)=0),0))</f>
        <v>Lack of standard precautions/Staff inappropriate use</v>
      </c>
      <c r="C15" s="21">
        <f t="shared" si="1"/>
        <v>0</v>
      </c>
      <c r="F15" s="11" t="str">
        <f>'IPC RISK ASSESSMENT '!A19</f>
        <v>Lack/Delay of Enhanced Barrier Precautions/Staff inappropriate use</v>
      </c>
      <c r="G15" s="12">
        <f>'IPC RISK ASSESSMENT '!M19</f>
        <v>0</v>
      </c>
      <c r="H15" s="13">
        <f t="shared" si="0"/>
        <v>1</v>
      </c>
    </row>
    <row r="16" spans="1:8" ht="28.15" customHeight="1" x14ac:dyDescent="0.2">
      <c r="A16" s="16">
        <f>IF(ROWS($F$4:F13)&gt;COUNTIF(G13:G176,"&gt;="&amp;LARGE(G13:G176, $B$3)),"",ROWS($F$4:F13))</f>
        <v>10</v>
      </c>
      <c r="B16" s="20" t="str">
        <f t="array" ref="B16">INDEX($F$3:$F$167,MATCH(1,($G$3:$G$167=LARGE($G$3:$G$167,$A16))*(COUNTIF($B$6:$B15,$F$3:$F$167)=0),0))</f>
        <v>Lack/Delay of Enhanced Barrier Precautions/Staff inappropriate use</v>
      </c>
      <c r="C16" s="21">
        <f t="shared" si="1"/>
        <v>0</v>
      </c>
      <c r="F16" s="11" t="str">
        <f>'IPC RISK ASSESSMENT '!A20</f>
        <v>Lack/Delay of Contact Isolation Precautions/Staff inappropriate use</v>
      </c>
      <c r="G16" s="12">
        <f>'IPC RISK ASSESSMENT '!M20</f>
        <v>0</v>
      </c>
      <c r="H16" s="13">
        <f t="shared" si="0"/>
        <v>1</v>
      </c>
    </row>
    <row r="17" spans="1:8" ht="28.15" customHeight="1" x14ac:dyDescent="0.2">
      <c r="A17" s="16">
        <f>IF(ROWS($F$4:F14)&gt;COUNTIF(G14:G177,"&gt;="&amp;LARGE(G14:G177, $B$3)),"",ROWS($F$4:F14))</f>
        <v>11</v>
      </c>
      <c r="B17" s="20" t="str">
        <f t="array" ref="B17">INDEX($F$3:$F$167,MATCH(1,($G$3:$G$167=LARGE($G$3:$G$167,$A17))*(COUNTIF($B$6:$B16,$F$3:$F$167)=0),0))</f>
        <v>Lack/Delay of Contact Isolation Precautions/Staff inappropriate use</v>
      </c>
      <c r="C17" s="21">
        <f t="shared" si="1"/>
        <v>0</v>
      </c>
      <c r="F17" s="11" t="str">
        <f>'IPC RISK ASSESSMENT '!A21</f>
        <v>Lack/Delay of Droplet Isolation Precautions/Staff inappropriate use</v>
      </c>
      <c r="G17" s="12">
        <f>'IPC RISK ASSESSMENT '!M21</f>
        <v>0</v>
      </c>
      <c r="H17" s="13">
        <f t="shared" si="0"/>
        <v>1</v>
      </c>
    </row>
    <row r="18" spans="1:8" ht="28.15" customHeight="1" x14ac:dyDescent="0.2">
      <c r="A18" s="16">
        <f>IF(ROWS($F$4:F15)&gt;COUNTIF(G15:G178,"&gt;="&amp;LARGE(G15:G178, $B$3)),"",ROWS($F$4:F15))</f>
        <v>12</v>
      </c>
      <c r="B18" s="20" t="str">
        <f t="array" ref="B18">INDEX($F$3:$F$167,MATCH(1,($G$3:$G$167=LARGE($G$3:$G$167,$A18))*(COUNTIF($B$6:$B17,$F$3:$F$167)=0),0))</f>
        <v>Lack/Delay of Droplet Isolation Precautions/Staff inappropriate use</v>
      </c>
      <c r="C18" s="21">
        <f t="shared" si="1"/>
        <v>0</v>
      </c>
      <c r="F18" s="11" t="str">
        <f>'IPC RISK ASSESSMENT '!A22</f>
        <v>Lack/Delay of Airborne Isolation Precautions/Staff inappropriate use</v>
      </c>
      <c r="G18" s="12">
        <f>'IPC RISK ASSESSMENT '!M22</f>
        <v>0</v>
      </c>
      <c r="H18" s="13">
        <f t="shared" si="0"/>
        <v>1</v>
      </c>
    </row>
    <row r="19" spans="1:8" ht="28.15" customHeight="1" x14ac:dyDescent="0.2">
      <c r="A19" s="16">
        <f>IF(ROWS($F$4:F16)&gt;COUNTIF(G16:G179,"&gt;="&amp;LARGE(G16:G179, $B$3)),"",ROWS($F$4:F16))</f>
        <v>13</v>
      </c>
      <c r="B19" s="20" t="str">
        <f t="array" ref="B19">INDEX($F$3:$F$167,MATCH(1,($G$3:$G$167=LARGE($G$3:$G$167,$A19))*(COUNTIF($B$6:$B18,$F$3:$F$167)=0),0))</f>
        <v>Lack/Delay of Airborne Isolation Precautions/Staff inappropriate use</v>
      </c>
      <c r="C19" s="21">
        <f t="shared" si="1"/>
        <v>0</v>
      </c>
      <c r="F19" s="11" t="str">
        <f>'IPC RISK ASSESSMENT '!A23</f>
        <v>Lack of competency based training/audits on hire, annually, and at random(1)</v>
      </c>
      <c r="G19" s="12">
        <f>'IPC RISK ASSESSMENT '!M23</f>
        <v>0</v>
      </c>
      <c r="H19" s="13">
        <f t="shared" si="0"/>
        <v>1</v>
      </c>
    </row>
    <row r="20" spans="1:8" ht="28.15" customHeight="1" x14ac:dyDescent="0.2">
      <c r="F20" s="11" t="str">
        <f>'IPC RISK ASSESSMENT '!A24</f>
        <v>Other-Precautions (specify)</v>
      </c>
      <c r="G20" s="12">
        <f>'IPC RISK ASSESSMENT '!M24</f>
        <v>0</v>
      </c>
      <c r="H20" s="13">
        <f t="shared" si="0"/>
        <v>1</v>
      </c>
    </row>
    <row r="21" spans="1:8" ht="28.15" customHeight="1" x14ac:dyDescent="0.2">
      <c r="B21" s="17" t="s">
        <v>204</v>
      </c>
      <c r="F21" s="11" t="str">
        <f>'IPC RISK ASSESSMENT '!A25</f>
        <v>RESPIRATORY PROTECTION PROGRAM</v>
      </c>
      <c r="G21" s="12">
        <f>'IPC RISK ASSESSMENT '!M25</f>
        <v>0</v>
      </c>
      <c r="H21" s="13">
        <f t="shared" si="0"/>
        <v>1</v>
      </c>
    </row>
    <row r="22" spans="1:8" ht="28.15" hidden="1" customHeight="1" x14ac:dyDescent="0.2">
      <c r="A22" s="5" t="s">
        <v>205</v>
      </c>
      <c r="B22" s="6">
        <f>LARGE('IPC RISK ASSESSMENT '!M8:M168,$B$3)</f>
        <v>0</v>
      </c>
      <c r="F22" s="11" t="str">
        <f>'IPC RISK ASSESSMENT '!A26</f>
        <v>Lack of Respiratory Protection Program/Fit testing/Staff education</v>
      </c>
      <c r="G22" s="12">
        <f>'IPC RISK ASSESSMENT '!M26</f>
        <v>0</v>
      </c>
      <c r="H22" s="13">
        <f t="shared" si="0"/>
        <v>1</v>
      </c>
    </row>
    <row r="23" spans="1:8" ht="28.15" hidden="1" customHeight="1" x14ac:dyDescent="0.2">
      <c r="A23" s="5" t="s">
        <v>206</v>
      </c>
      <c r="B23" s="6">
        <f>COUNTIF('IPC RISK ASSESSMENT '!M8:M168,"&gt;="&amp;'Prioritized Risks'!B22)</f>
        <v>139</v>
      </c>
      <c r="F23" s="11" t="str">
        <f>'IPC RISK ASSESSMENT '!A27</f>
        <v>Other-RPP (specify)</v>
      </c>
      <c r="G23" s="12">
        <f>'IPC RISK ASSESSMENT '!M27</f>
        <v>0</v>
      </c>
      <c r="H23" s="13">
        <f t="shared" si="0"/>
        <v>1</v>
      </c>
    </row>
    <row r="24" spans="1:8" ht="28.15" hidden="1" customHeight="1" x14ac:dyDescent="0.2">
      <c r="A24" s="5" t="s">
        <v>207</v>
      </c>
      <c r="F24" s="11" t="str">
        <f>'IPC RISK ASSESSMENT '!A28</f>
        <v>INJECTION SAFETY</v>
      </c>
      <c r="G24" s="12">
        <f>'IPC RISK ASSESSMENT '!M28</f>
        <v>0</v>
      </c>
      <c r="H24" s="13">
        <f t="shared" si="0"/>
        <v>1</v>
      </c>
    </row>
    <row r="25" spans="1:8" ht="28.15" customHeight="1" x14ac:dyDescent="0.2">
      <c r="F25" s="8" t="str">
        <f>'IPC RISK ASSESSMENT '!A29</f>
        <v>Failure to use protocol, safety device or barrier</v>
      </c>
      <c r="G25" s="18">
        <f>'IPC RISK ASSESSMENT '!M29</f>
        <v>0</v>
      </c>
      <c r="H25" s="6">
        <f t="shared" si="0"/>
        <v>1</v>
      </c>
    </row>
    <row r="26" spans="1:8" ht="28.15" customHeight="1" x14ac:dyDescent="0.2">
      <c r="B26" s="8" t="s">
        <v>208</v>
      </c>
      <c r="F26" s="8" t="str">
        <f>'IPC RISK ASSESSMENT '!A30</f>
        <v>Lack of safe injection practices</v>
      </c>
      <c r="G26" s="18">
        <f>'IPC RISK ASSESSMENT '!M30</f>
        <v>0</v>
      </c>
      <c r="H26" s="6">
        <f t="shared" si="0"/>
        <v>1</v>
      </c>
    </row>
    <row r="27" spans="1:8" ht="28.15" customHeight="1" x14ac:dyDescent="0.2">
      <c r="F27" s="8" t="str">
        <f>'IPC RISK ASSESSMENT '!A31</f>
        <v>Improper use of multidose vials</v>
      </c>
      <c r="G27" s="18">
        <f>'IPC RISK ASSESSMENT '!M31</f>
        <v>0</v>
      </c>
      <c r="H27" s="6">
        <f t="shared" si="0"/>
        <v>1</v>
      </c>
    </row>
    <row r="28" spans="1:8" ht="28.15" customHeight="1" x14ac:dyDescent="0.2">
      <c r="F28" s="8" t="str">
        <f>'IPC RISK ASSESSMENT '!A32</f>
        <v>Improper handling of medications and injection equipment (ex. Reuse of syringes)</v>
      </c>
      <c r="G28" s="18">
        <f>'IPC RISK ASSESSMENT '!M32</f>
        <v>0</v>
      </c>
      <c r="H28" s="6">
        <f t="shared" si="0"/>
        <v>1</v>
      </c>
    </row>
    <row r="29" spans="1:8" ht="28.15" customHeight="1" x14ac:dyDescent="0.2">
      <c r="F29" s="8" t="str">
        <f>'IPC RISK ASSESSMENT '!A33</f>
        <v>Lack of access to single-use, auto disabling fingerstick devices</v>
      </c>
      <c r="G29" s="18">
        <f>'IPC RISK ASSESSMENT '!M33</f>
        <v>0</v>
      </c>
      <c r="H29" s="6">
        <f t="shared" si="0"/>
        <v>1</v>
      </c>
    </row>
    <row r="30" spans="1:8" ht="28.15" customHeight="1" x14ac:dyDescent="0.2">
      <c r="F30" s="8" t="str">
        <f>'IPC RISK ASSESSMENT '!A34</f>
        <v>Lack of competency based training/audits on hire, annually, and at random</v>
      </c>
      <c r="G30" s="18">
        <f>'IPC RISK ASSESSMENT '!M34</f>
        <v>0</v>
      </c>
      <c r="H30" s="6">
        <f t="shared" si="0"/>
        <v>1</v>
      </c>
    </row>
    <row r="31" spans="1:8" ht="28.15" customHeight="1" x14ac:dyDescent="0.2">
      <c r="F31" s="8" t="str">
        <f>'IPC RISK ASSESSMENT '!A35</f>
        <v>Other-Injection Safety (specify)</v>
      </c>
      <c r="G31" s="18">
        <f>'IPC RISK ASSESSMENT '!M35</f>
        <v>0</v>
      </c>
      <c r="H31" s="6">
        <f t="shared" si="0"/>
        <v>1</v>
      </c>
    </row>
    <row r="32" spans="1:8" ht="28.15" customHeight="1" x14ac:dyDescent="0.2">
      <c r="F32" s="8">
        <f>'IPC RISK ASSESSMENT '!A36</f>
        <v>0</v>
      </c>
      <c r="G32" s="18">
        <f>'IPC RISK ASSESSMENT '!M36</f>
        <v>0</v>
      </c>
      <c r="H32" s="6">
        <f t="shared" si="0"/>
        <v>1</v>
      </c>
    </row>
    <row r="33" spans="6:8" ht="28.15" customHeight="1" x14ac:dyDescent="0.2">
      <c r="F33" s="8" t="str">
        <f>'IPC RISK ASSESSMENT '!A37</f>
        <v>CLEANING &amp; DISINFECTION</v>
      </c>
      <c r="G33" s="18">
        <f>'IPC RISK ASSESSMENT '!M37</f>
        <v>0</v>
      </c>
      <c r="H33" s="6">
        <f t="shared" si="0"/>
        <v>1</v>
      </c>
    </row>
    <row r="34" spans="6:8" ht="28.15" customHeight="1" x14ac:dyDescent="0.2">
      <c r="F34" s="8" t="str">
        <f>'IPC RISK ASSESSMENT '!A38</f>
        <v>Inadequate Cleaning/Disinfection - Resident common areas</v>
      </c>
      <c r="G34" s="18">
        <f>'IPC RISK ASSESSMENT '!M38</f>
        <v>0</v>
      </c>
      <c r="H34" s="6">
        <f t="shared" si="0"/>
        <v>1</v>
      </c>
    </row>
    <row r="35" spans="6:8" ht="28.15" customHeight="1" x14ac:dyDescent="0.2">
      <c r="F35" s="8" t="str">
        <f>'IPC RISK ASSESSMENT '!A39</f>
        <v>Inadequate Cleaning/Disinfection - High touch surfaces in resident room</v>
      </c>
      <c r="G35" s="18">
        <f>'IPC RISK ASSESSMENT '!M39</f>
        <v>0</v>
      </c>
      <c r="H35" s="6">
        <f t="shared" si="0"/>
        <v>1</v>
      </c>
    </row>
    <row r="36" spans="6:8" ht="28.15" customHeight="1" x14ac:dyDescent="0.2">
      <c r="F36" s="8" t="str">
        <f>'IPC RISK ASSESSMENT '!A40</f>
        <v>Inadequate Cleaning/Disinfection - Terminal cleaning of resident rooms</v>
      </c>
      <c r="G36" s="18">
        <f>'IPC RISK ASSESSMENT '!M40</f>
        <v>0</v>
      </c>
      <c r="H36" s="6">
        <f t="shared" ref="H36:H67" si="2">IF(G36="","",_xlfn.RANK.EQ(G36,G$4:G$167,0))</f>
        <v>1</v>
      </c>
    </row>
    <row r="37" spans="6:8" ht="28.15" customHeight="1" x14ac:dyDescent="0.2">
      <c r="F37" s="8" t="str">
        <f>'IPC RISK ASSESSMENT '!A41</f>
        <v>Assessing the process for re-processing instruments from outside providers.</v>
      </c>
      <c r="G37" s="18">
        <f>'IPC RISK ASSESSMENT '!M41</f>
        <v>0</v>
      </c>
      <c r="H37" s="6">
        <f t="shared" si="2"/>
        <v>1</v>
      </c>
    </row>
    <row r="38" spans="6:8" ht="28.15" customHeight="1" x14ac:dyDescent="0.2">
      <c r="F38" s="8" t="str">
        <f>'IPC RISK ASSESSMENT '!A42</f>
        <v>Improper cleaning and disinfection of point-of-care devices (ex. Blood glucose meters) between residents</v>
      </c>
      <c r="G38" s="18">
        <f>'IPC RISK ASSESSMENT '!M42</f>
        <v>0</v>
      </c>
      <c r="H38" s="6">
        <f t="shared" si="2"/>
        <v>1</v>
      </c>
    </row>
    <row r="39" spans="6:8" ht="28.15" customHeight="1" x14ac:dyDescent="0.2">
      <c r="F39" s="8" t="str">
        <f>'IPC RISK ASSESSMENT '!A43</f>
        <v>Improper cleaning and disinfection of shared equipment (ex. Blood pressure cuffs) between residents</v>
      </c>
      <c r="G39" s="18">
        <f>'IPC RISK ASSESSMENT '!M43</f>
        <v>0</v>
      </c>
      <c r="H39" s="6">
        <f t="shared" si="2"/>
        <v>1</v>
      </c>
    </row>
    <row r="40" spans="6:8" ht="28.15" customHeight="1" x14ac:dyDescent="0.2">
      <c r="F40" s="8" t="str">
        <f>'IPC RISK ASSESSMENT '!A44</f>
        <v>Lack of access to U.S. EPA-registered products with sporicidal activity for cleaning and disinfection (ex. C. diff.)</v>
      </c>
      <c r="G40" s="18">
        <f>'IPC RISK ASSESSMENT '!M44</f>
        <v>0</v>
      </c>
      <c r="H40" s="6">
        <f t="shared" si="2"/>
        <v>1</v>
      </c>
    </row>
    <row r="41" spans="6:8" ht="28.15" customHeight="1" x14ac:dyDescent="0.2">
      <c r="F41" s="8" t="str">
        <f>'IPC RISK ASSESSMENT '!A45</f>
        <v>Lack of access to U.S. EPA-registered products for routine cleaning and disinfection</v>
      </c>
      <c r="G41" s="18">
        <f>'IPC RISK ASSESSMENT '!M45</f>
        <v>0</v>
      </c>
      <c r="H41" s="6">
        <f t="shared" si="2"/>
        <v>1</v>
      </c>
    </row>
    <row r="42" spans="6:8" ht="28.15" customHeight="1" x14ac:dyDescent="0.2">
      <c r="F42" s="8" t="str">
        <f>'IPC RISK ASSESSMENT '!A46</f>
        <v>Lack of staff competencies related to cleaning/disinfection</v>
      </c>
      <c r="G42" s="18">
        <f>'IPC RISK ASSESSMENT '!M46</f>
        <v>0</v>
      </c>
      <c r="H42" s="6">
        <f t="shared" si="2"/>
        <v>1</v>
      </c>
    </row>
    <row r="43" spans="6:8" ht="28.15" customHeight="1" x14ac:dyDescent="0.2">
      <c r="F43" s="8" t="str">
        <f>'IPC RISK ASSESSMENT '!A47</f>
        <v>Other-Cleaning &amp; Disinfection (specify)</v>
      </c>
      <c r="G43" s="18">
        <f>'IPC RISK ASSESSMENT '!M47</f>
        <v>0</v>
      </c>
      <c r="H43" s="6">
        <f t="shared" si="2"/>
        <v>1</v>
      </c>
    </row>
    <row r="44" spans="6:8" ht="28.15" customHeight="1" x14ac:dyDescent="0.2">
      <c r="F44" s="8" t="str">
        <f>'IPC RISK ASSESSMENT '!A48</f>
        <v>STORAGE &amp; HANDLING</v>
      </c>
      <c r="G44" s="18">
        <f>'IPC RISK ASSESSMENT '!M48</f>
        <v>0</v>
      </c>
      <c r="H44" s="6">
        <f t="shared" si="2"/>
        <v>1</v>
      </c>
    </row>
    <row r="45" spans="6:8" ht="28.15" customHeight="1" x14ac:dyDescent="0.2">
      <c r="F45" s="8" t="str">
        <f>'IPC RISK ASSESSMENT '!A49</f>
        <v>Lack of proper segregation of clean and dirty equipment/supplies</v>
      </c>
      <c r="G45" s="18">
        <f>'IPC RISK ASSESSMENT '!M49</f>
        <v>0</v>
      </c>
      <c r="H45" s="6">
        <f t="shared" si="2"/>
        <v>1</v>
      </c>
    </row>
    <row r="46" spans="6:8" ht="28.15" customHeight="1" x14ac:dyDescent="0.2">
      <c r="F46" s="8" t="str">
        <f>'IPC RISK ASSESSMENT '!A50</f>
        <v xml:space="preserve">Improper storage of supplies/Equipment-shelving </v>
      </c>
      <c r="G46" s="18">
        <f>'IPC RISK ASSESSMENT '!M50</f>
        <v>0</v>
      </c>
      <c r="H46" s="6">
        <f t="shared" si="2"/>
        <v>1</v>
      </c>
    </row>
    <row r="47" spans="6:8" ht="28.15" customHeight="1" x14ac:dyDescent="0.2">
      <c r="F47" s="8" t="str">
        <f>'IPC RISK ASSESSMENT '!A51</f>
        <v>Improper handling of biohazard waste</v>
      </c>
      <c r="G47" s="18">
        <f>'IPC RISK ASSESSMENT '!M51</f>
        <v>0</v>
      </c>
      <c r="H47" s="6">
        <f t="shared" si="2"/>
        <v>1</v>
      </c>
    </row>
    <row r="48" spans="6:8" ht="28.15" customHeight="1" x14ac:dyDescent="0.2">
      <c r="F48" s="8" t="str">
        <f>'IPC RISK ASSESSMENT '!A52</f>
        <v>Lack of proper vaccine storage and temperature monitoring</v>
      </c>
      <c r="G48" s="18">
        <f>'IPC RISK ASSESSMENT '!M52</f>
        <v>0</v>
      </c>
      <c r="H48" s="6">
        <f t="shared" si="2"/>
        <v>1</v>
      </c>
    </row>
    <row r="49" spans="6:8" ht="28.15" customHeight="1" x14ac:dyDescent="0.2">
      <c r="F49" s="8" t="str">
        <f>'IPC RISK ASSESSMENT '!A53</f>
        <v>Cardboard shipping boxes in resident care/central supply areas</v>
      </c>
      <c r="G49" s="18">
        <f>'IPC RISK ASSESSMENT '!M53</f>
        <v>0</v>
      </c>
      <c r="H49" s="6">
        <f t="shared" si="2"/>
        <v>1</v>
      </c>
    </row>
    <row r="50" spans="6:8" ht="28.15" customHeight="1" x14ac:dyDescent="0.2">
      <c r="F50" s="8" t="str">
        <f>'IPC RISK ASSESSMENT '!A54</f>
        <v>Other-Storage &amp; Handling  (specify)</v>
      </c>
      <c r="G50" s="18">
        <f>'IPC RISK ASSESSMENT '!M54</f>
        <v>0</v>
      </c>
      <c r="H50" s="6">
        <f t="shared" si="2"/>
        <v>1</v>
      </c>
    </row>
    <row r="51" spans="6:8" ht="28.15" customHeight="1" x14ac:dyDescent="0.2">
      <c r="F51" s="8" t="str">
        <f>'IPC RISK ASSESSMENT '!A55</f>
        <v>LAUNDRY SERVICES</v>
      </c>
      <c r="G51" s="18">
        <f>'IPC RISK ASSESSMENT '!M55</f>
        <v>0</v>
      </c>
      <c r="H51" s="6">
        <f t="shared" si="2"/>
        <v>1</v>
      </c>
    </row>
    <row r="52" spans="6:8" ht="28.15" customHeight="1" x14ac:dyDescent="0.2">
      <c r="F52" s="8" t="str">
        <f>'IPC RISK ASSESSMENT '!A56</f>
        <v xml:space="preserve">Lack of washing machine temperature monitoring </v>
      </c>
      <c r="G52" s="18">
        <f>'IPC RISK ASSESSMENT '!M56</f>
        <v>0</v>
      </c>
      <c r="H52" s="6">
        <f t="shared" si="2"/>
        <v>1</v>
      </c>
    </row>
    <row r="53" spans="6:8" ht="28.15" customHeight="1" x14ac:dyDescent="0.2">
      <c r="F53" s="8" t="str">
        <f>'IPC RISK ASSESSMENT '!A57</f>
        <v>Improper storage and/or transport of linen</v>
      </c>
      <c r="G53" s="18">
        <f>'IPC RISK ASSESSMENT '!M57</f>
        <v>0</v>
      </c>
      <c r="H53" s="6">
        <f t="shared" si="2"/>
        <v>1</v>
      </c>
    </row>
    <row r="54" spans="6:8" ht="28.15" customHeight="1" x14ac:dyDescent="0.2">
      <c r="F54" s="8" t="str">
        <f>'IPC RISK ASSESSMENT '!A58</f>
        <v>Other-Laundry Services(specify)</v>
      </c>
      <c r="G54" s="18">
        <f>'IPC RISK ASSESSMENT '!M58</f>
        <v>0</v>
      </c>
      <c r="H54" s="6">
        <f t="shared" si="2"/>
        <v>1</v>
      </c>
    </row>
    <row r="55" spans="6:8" ht="28.15" customHeight="1" x14ac:dyDescent="0.2">
      <c r="F55" s="8" t="str">
        <f>'IPC RISK ASSESSMENT '!A59</f>
        <v>HVAC/PTAC MAINTENANCE</v>
      </c>
      <c r="G55" s="18">
        <f>'IPC RISK ASSESSMENT '!M59</f>
        <v>0</v>
      </c>
      <c r="H55" s="6">
        <f t="shared" si="2"/>
        <v>1</v>
      </c>
    </row>
    <row r="56" spans="6:8" ht="28.15" customHeight="1" x14ac:dyDescent="0.2">
      <c r="F56" s="8" t="str">
        <f>'IPC RISK ASSESSMENT '!A60</f>
        <v>Inadequate air handling-filter changes/cleaning</v>
      </c>
      <c r="G56" s="18">
        <f>'IPC RISK ASSESSMENT '!M60</f>
        <v>0</v>
      </c>
      <c r="H56" s="6">
        <f t="shared" si="2"/>
        <v>1</v>
      </c>
    </row>
    <row r="57" spans="6:8" ht="28.15" customHeight="1" x14ac:dyDescent="0.2">
      <c r="F57" s="8" t="str">
        <f>'IPC RISK ASSESSMENT '!A61</f>
        <v>Other-HVAC/PTAC Maintenance (specify)</v>
      </c>
      <c r="G57" s="18">
        <f>'IPC RISK ASSESSMENT '!M61</f>
        <v>0</v>
      </c>
      <c r="H57" s="6">
        <f t="shared" si="2"/>
        <v>1</v>
      </c>
    </row>
    <row r="58" spans="6:8" ht="28.15" customHeight="1" x14ac:dyDescent="0.2">
      <c r="F58" s="8" t="str">
        <f>'IPC RISK ASSESSMENT '!A62</f>
        <v>CONSTRUCTION</v>
      </c>
      <c r="G58" s="18">
        <f>'IPC RISK ASSESSMENT '!M62</f>
        <v>0</v>
      </c>
      <c r="H58" s="6">
        <f t="shared" si="2"/>
        <v>1</v>
      </c>
    </row>
    <row r="59" spans="6:8" ht="28.15" customHeight="1" x14ac:dyDescent="0.2">
      <c r="F59" s="8" t="str">
        <f>'IPC RISK ASSESSMENT '!A63</f>
        <v>Lack/Delay in completion of ICRA prior to construction/Renovation/Repair activities</v>
      </c>
      <c r="G59" s="18">
        <f>'IPC RISK ASSESSMENT '!M63</f>
        <v>0</v>
      </c>
      <c r="H59" s="6">
        <f t="shared" si="2"/>
        <v>1</v>
      </c>
    </row>
    <row r="60" spans="6:8" ht="28.15" customHeight="1" x14ac:dyDescent="0.2">
      <c r="F60" s="8" t="str">
        <f>'IPC RISK ASSESSMENT '!A64</f>
        <v>Lack of compliance with ICRA mitigation requirements for construction/renovation/repair</v>
      </c>
      <c r="G60" s="18">
        <f>'IPC RISK ASSESSMENT '!M64</f>
        <v>0</v>
      </c>
      <c r="H60" s="6">
        <f t="shared" si="2"/>
        <v>1</v>
      </c>
    </row>
    <row r="61" spans="6:8" ht="28.15" customHeight="1" x14ac:dyDescent="0.2">
      <c r="F61" s="8" t="str">
        <f>'IPC RISK ASSESSMENT '!A65</f>
        <v xml:space="preserve">Other-Construction (specify) </v>
      </c>
      <c r="G61" s="18">
        <f>'IPC RISK ASSESSMENT '!M65</f>
        <v>0</v>
      </c>
      <c r="H61" s="6">
        <f t="shared" si="2"/>
        <v>1</v>
      </c>
    </row>
    <row r="62" spans="6:8" ht="28.15" customHeight="1" x14ac:dyDescent="0.2">
      <c r="F62" s="8" t="str">
        <f>'IPC RISK ASSESSMENT '!A66</f>
        <v>MISCELLANEOUS</v>
      </c>
      <c r="G62" s="18">
        <f>'IPC RISK ASSESSMENT '!M66</f>
        <v>0</v>
      </c>
      <c r="H62" s="6">
        <f t="shared" si="2"/>
        <v>1</v>
      </c>
    </row>
    <row r="63" spans="6:8" ht="28.15" customHeight="1" x14ac:dyDescent="0.2">
      <c r="F63" s="8" t="str">
        <f>'IPC RISK ASSESSMENT '!A67</f>
        <v>Lack of replacement of compromised equipment</v>
      </c>
      <c r="G63" s="18">
        <f>'IPC RISK ASSESSMENT '!M67</f>
        <v>0</v>
      </c>
      <c r="H63" s="6">
        <f t="shared" si="2"/>
        <v>1</v>
      </c>
    </row>
    <row r="64" spans="6:8" ht="28.15" customHeight="1" x14ac:dyDescent="0.2">
      <c r="F64" s="8" t="str">
        <f>'IPC RISK ASSESSMENT '!A68</f>
        <v>Improper placement and maintenance of eye wash stations</v>
      </c>
      <c r="G64" s="18">
        <f>'IPC RISK ASSESSMENT '!M68</f>
        <v>0</v>
      </c>
      <c r="H64" s="6">
        <f t="shared" si="2"/>
        <v>1</v>
      </c>
    </row>
    <row r="65" spans="6:8" ht="28.15" customHeight="1" x14ac:dyDescent="0.2">
      <c r="F65" s="8" t="str">
        <f>'IPC RISK ASSESSMENT '!A69</f>
        <v>Lack of refrigerator/freezer temperature monitoring of medications</v>
      </c>
      <c r="G65" s="18">
        <f>'IPC RISK ASSESSMENT '!M69</f>
        <v>0</v>
      </c>
      <c r="H65" s="6">
        <f t="shared" si="2"/>
        <v>1</v>
      </c>
    </row>
    <row r="66" spans="6:8" ht="28.15" customHeight="1" x14ac:dyDescent="0.2">
      <c r="F66" s="8" t="str">
        <f>'IPC RISK ASSESSMENT '!A70</f>
        <v>Breaks/separations in laminate, flooring, wall coverings, punctured/torn furniture covering in resident care areas</v>
      </c>
      <c r="G66" s="18">
        <f>'IPC RISK ASSESSMENT '!M70</f>
        <v>0</v>
      </c>
      <c r="H66" s="6">
        <f t="shared" si="2"/>
        <v>1</v>
      </c>
    </row>
    <row r="67" spans="6:8" ht="28.15" customHeight="1" x14ac:dyDescent="0.2">
      <c r="F67" s="8" t="str">
        <f>'IPC RISK ASSESSMENT '!A71</f>
        <v>Other-Misc (specify)</v>
      </c>
      <c r="G67" s="18">
        <f>'IPC RISK ASSESSMENT '!M71</f>
        <v>0</v>
      </c>
      <c r="H67" s="6">
        <f t="shared" si="2"/>
        <v>1</v>
      </c>
    </row>
    <row r="68" spans="6:8" ht="28.15" customHeight="1" x14ac:dyDescent="0.2">
      <c r="F68" s="8">
        <f>'IPC RISK ASSESSMENT '!A72</f>
        <v>0</v>
      </c>
      <c r="G68" s="18">
        <f>'IPC RISK ASSESSMENT '!M72</f>
        <v>0</v>
      </c>
      <c r="H68" s="6">
        <f t="shared" ref="H68:H99" si="3">IF(G68="","",_xlfn.RANK.EQ(G68,G$4:G$167,0))</f>
        <v>1</v>
      </c>
    </row>
    <row r="69" spans="6:8" ht="28.15" customHeight="1" x14ac:dyDescent="0.2">
      <c r="F69" s="8" t="str">
        <f>'IPC RISK ASSESSMENT '!A73</f>
        <v>Influenza (outbreak)</v>
      </c>
      <c r="G69" s="18">
        <f>'IPC RISK ASSESSMENT '!M73</f>
        <v>0</v>
      </c>
      <c r="H69" s="6">
        <f t="shared" si="3"/>
        <v>1</v>
      </c>
    </row>
    <row r="70" spans="6:8" ht="28.15" customHeight="1" x14ac:dyDescent="0.2">
      <c r="F70" s="8" t="str">
        <f>'IPC RISK ASSESSMENT '!A74</f>
        <v>Norovirus (outbreak)</v>
      </c>
      <c r="G70" s="18">
        <f>'IPC RISK ASSESSMENT '!M74</f>
        <v>0</v>
      </c>
      <c r="H70" s="6">
        <f t="shared" si="3"/>
        <v>1</v>
      </c>
    </row>
    <row r="71" spans="6:8" ht="28.15" customHeight="1" x14ac:dyDescent="0.2">
      <c r="F71" s="19" t="s">
        <v>209</v>
      </c>
      <c r="G71" s="18">
        <f>'IPC RISK ASSESSMENT '!M75</f>
        <v>0</v>
      </c>
      <c r="H71" s="6">
        <f t="shared" si="3"/>
        <v>1</v>
      </c>
    </row>
    <row r="72" spans="6:8" ht="28.15" customHeight="1" x14ac:dyDescent="0.2">
      <c r="F72" s="8" t="str">
        <f>'IPC RISK ASSESSMENT '!A76</f>
        <v>Bacterial gastroenteritis (ex. Salmonella, Shigella)  (outbreak)</v>
      </c>
      <c r="G72" s="18">
        <f>'IPC RISK ASSESSMENT '!M76</f>
        <v>0</v>
      </c>
      <c r="H72" s="6">
        <f t="shared" si="3"/>
        <v>1</v>
      </c>
    </row>
    <row r="73" spans="6:8" ht="28.15" customHeight="1" x14ac:dyDescent="0.2">
      <c r="F73" s="8" t="str">
        <f>'IPC RISK ASSESSMENT '!A77</f>
        <v>Conjunctivitis  (outbreak)</v>
      </c>
      <c r="G73" s="18">
        <f>'IPC RISK ASSESSMENT '!M77</f>
        <v>0</v>
      </c>
      <c r="H73" s="6">
        <f t="shared" si="3"/>
        <v>1</v>
      </c>
    </row>
    <row r="74" spans="6:8" ht="28.15" customHeight="1" x14ac:dyDescent="0.2">
      <c r="F74" s="8" t="str">
        <f>'IPC RISK ASSESSMENT '!A78</f>
        <v>Scabies  (outbreak)</v>
      </c>
      <c r="G74" s="18">
        <f>'IPC RISK ASSESSMENT '!M78</f>
        <v>0</v>
      </c>
      <c r="H74" s="6">
        <f t="shared" si="3"/>
        <v>1</v>
      </c>
    </row>
    <row r="75" spans="6:8" ht="28.15" customHeight="1" x14ac:dyDescent="0.2">
      <c r="F75" s="8" t="str">
        <f>'IPC RISK ASSESSMENT '!A79</f>
        <v>Group A Streptococcus  (outbreak)</v>
      </c>
      <c r="G75" s="18">
        <f>'IPC RISK ASSESSMENT '!M79</f>
        <v>0</v>
      </c>
      <c r="H75" s="6">
        <f t="shared" si="3"/>
        <v>1</v>
      </c>
    </row>
    <row r="76" spans="6:8" ht="28.15" customHeight="1" x14ac:dyDescent="0.2">
      <c r="F76" s="8" t="str">
        <f>'IPC RISK ASSESSMENT '!A80</f>
        <v>SARS CoV-2/COVID-19 (outbreak)</v>
      </c>
      <c r="G76" s="18">
        <f>'IPC RISK ASSESSMENT '!M80</f>
        <v>0</v>
      </c>
      <c r="H76" s="6">
        <f t="shared" si="3"/>
        <v>1</v>
      </c>
    </row>
    <row r="77" spans="6:8" ht="28.15" customHeight="1" x14ac:dyDescent="0.2">
      <c r="F77" s="8" t="str">
        <f>'IPC RISK ASSESSMENT '!A81</f>
        <v>Other-Outbreak-related infection(s)(specify)</v>
      </c>
      <c r="G77" s="18">
        <f>'IPC RISK ASSESSMENT '!M81</f>
        <v>0</v>
      </c>
      <c r="H77" s="6">
        <f t="shared" si="3"/>
        <v>1</v>
      </c>
    </row>
    <row r="78" spans="6:8" ht="28.15" customHeight="1" x14ac:dyDescent="0.2">
      <c r="F78" s="8">
        <f>'IPC RISK ASSESSMENT '!A82</f>
        <v>0</v>
      </c>
      <c r="G78" s="18">
        <f>'IPC RISK ASSESSMENT '!M82</f>
        <v>0</v>
      </c>
      <c r="H78" s="6">
        <f t="shared" si="3"/>
        <v>1</v>
      </c>
    </row>
    <row r="79" spans="6:8" ht="28.15" customHeight="1" x14ac:dyDescent="0.2">
      <c r="F79" s="8" t="str">
        <f>'IPC RISK ASSESSMENT '!A83</f>
        <v>Symptomatic urinary tract infection (SUTI) (resident infection)</v>
      </c>
      <c r="G79" s="18">
        <f>'IPC RISK ASSESSMENT '!M83</f>
        <v>0</v>
      </c>
      <c r="H79" s="6">
        <f t="shared" si="3"/>
        <v>1</v>
      </c>
    </row>
    <row r="80" spans="6:8" ht="28.15" customHeight="1" x14ac:dyDescent="0.2">
      <c r="F80" s="8" t="str">
        <f>'IPC RISK ASSESSMENT '!A84</f>
        <v>Pneumonia (resident infection)</v>
      </c>
      <c r="G80" s="18">
        <f>'IPC RISK ASSESSMENT '!M84</f>
        <v>0</v>
      </c>
      <c r="H80" s="6">
        <f t="shared" si="3"/>
        <v>1</v>
      </c>
    </row>
    <row r="81" spans="6:8" ht="28.15" customHeight="1" x14ac:dyDescent="0.2">
      <c r="F81" s="8" t="str">
        <f>'IPC RISK ASSESSMENT '!A85</f>
        <v>Cellulitis/soft tissue (resident infection)</v>
      </c>
      <c r="G81" s="18">
        <f>'IPC RISK ASSESSMENT '!M85</f>
        <v>0</v>
      </c>
      <c r="H81" s="6">
        <f t="shared" si="3"/>
        <v>1</v>
      </c>
    </row>
    <row r="82" spans="6:8" ht="28.15" customHeight="1" x14ac:dyDescent="0.2">
      <c r="F82" s="8" t="str">
        <f>'IPC RISK ASSESSMENT '!A86</f>
        <v>Clostridioides difficile (resident infection)</v>
      </c>
      <c r="G82" s="18">
        <f>'IPC RISK ASSESSMENT '!M86</f>
        <v>0</v>
      </c>
      <c r="H82" s="6">
        <f t="shared" si="3"/>
        <v>1</v>
      </c>
    </row>
    <row r="83" spans="6:8" ht="28.15" customHeight="1" x14ac:dyDescent="0.2">
      <c r="F83" s="8" t="str">
        <f>'IPC RISK ASSESSMENT '!A87</f>
        <v>Tuberculosis  (resident infection)</v>
      </c>
      <c r="G83" s="18">
        <f>'IPC RISK ASSESSMENT '!M87</f>
        <v>0</v>
      </c>
      <c r="H83" s="6">
        <f t="shared" si="3"/>
        <v>1</v>
      </c>
    </row>
    <row r="84" spans="6:8" ht="28.15" customHeight="1" x14ac:dyDescent="0.2">
      <c r="F84" s="8" t="str">
        <f>'IPC RISK ASSESSMENT '!A88</f>
        <v>Other-Resdient-related infection(s)(specify)</v>
      </c>
      <c r="G84" s="18">
        <f>'IPC RISK ASSESSMENT '!M88</f>
        <v>0</v>
      </c>
      <c r="H84" s="6">
        <f t="shared" si="3"/>
        <v>1</v>
      </c>
    </row>
    <row r="85" spans="6:8" ht="28.15" customHeight="1" x14ac:dyDescent="0.2">
      <c r="F85" s="8">
        <f>'IPC RISK ASSESSMENT '!A89</f>
        <v>0</v>
      </c>
      <c r="G85" s="18">
        <f>'IPC RISK ASSESSMENT '!M89</f>
        <v>0</v>
      </c>
      <c r="H85" s="6">
        <f t="shared" si="3"/>
        <v>1</v>
      </c>
    </row>
    <row r="86" spans="6:8" ht="28.15" customHeight="1" x14ac:dyDescent="0.2">
      <c r="F86" s="8" t="str">
        <f>'IPC RISK ASSESSMENT '!A90</f>
        <v>MDRO - KPC/CRE</v>
      </c>
      <c r="G86" s="18">
        <f>'IPC RISK ASSESSMENT '!M90</f>
        <v>0</v>
      </c>
      <c r="H86" s="6">
        <f t="shared" si="3"/>
        <v>1</v>
      </c>
    </row>
    <row r="87" spans="6:8" ht="28.15" customHeight="1" x14ac:dyDescent="0.2">
      <c r="F87" s="8" t="str">
        <f>'IPC RISK ASSESSMENT '!A91</f>
        <v>MDRO - Acinetobacter baumanii</v>
      </c>
      <c r="G87" s="18">
        <f>'IPC RISK ASSESSMENT '!M91</f>
        <v>0</v>
      </c>
      <c r="H87" s="6">
        <f t="shared" si="3"/>
        <v>1</v>
      </c>
    </row>
    <row r="88" spans="6:8" ht="28.15" customHeight="1" x14ac:dyDescent="0.2">
      <c r="F88" s="8" t="str">
        <f>'IPC RISK ASSESSMENT '!A92</f>
        <v>MDRO - MRSA</v>
      </c>
      <c r="G88" s="18">
        <f>'IPC RISK ASSESSMENT '!M92</f>
        <v>0</v>
      </c>
      <c r="H88" s="6">
        <f t="shared" si="3"/>
        <v>1</v>
      </c>
    </row>
    <row r="89" spans="6:8" ht="28.15" customHeight="1" x14ac:dyDescent="0.2">
      <c r="F89" s="8" t="str">
        <f>'IPC RISK ASSESSMENT '!A93</f>
        <v>MDRO - VRE</v>
      </c>
      <c r="G89" s="18">
        <f>'IPC RISK ASSESSMENT '!M93</f>
        <v>0</v>
      </c>
      <c r="H89" s="6">
        <f t="shared" si="3"/>
        <v>1</v>
      </c>
    </row>
    <row r="90" spans="6:8" ht="28.15" customHeight="1" x14ac:dyDescent="0.2">
      <c r="F90" s="8" t="str">
        <f>'IPC RISK ASSESSMENT '!A94</f>
        <v>MDRO - C. diff</v>
      </c>
      <c r="G90" s="18">
        <f>'IPC RISK ASSESSMENT '!M94</f>
        <v>0</v>
      </c>
      <c r="H90" s="6">
        <f t="shared" si="3"/>
        <v>1</v>
      </c>
    </row>
    <row r="91" spans="6:8" ht="28.15" customHeight="1" x14ac:dyDescent="0.2">
      <c r="F91" s="8" t="str">
        <f>'IPC RISK ASSESSMENT '!A95</f>
        <v>MDRO - C.auris</v>
      </c>
      <c r="G91" s="18">
        <f>'IPC RISK ASSESSMENT '!M95</f>
        <v>0</v>
      </c>
      <c r="H91" s="6">
        <f t="shared" si="3"/>
        <v>1</v>
      </c>
    </row>
    <row r="92" spans="6:8" ht="28.15" customHeight="1" x14ac:dyDescent="0.2">
      <c r="F92" s="8" t="str">
        <f>'IPC RISK ASSESSMENT '!A96</f>
        <v>Other-MDRO outbreak (specify)</v>
      </c>
      <c r="G92" s="18">
        <f>'IPC RISK ASSESSMENT '!M96</f>
        <v>0</v>
      </c>
      <c r="H92" s="6">
        <f t="shared" si="3"/>
        <v>1</v>
      </c>
    </row>
    <row r="93" spans="6:8" ht="28.15" customHeight="1" x14ac:dyDescent="0.2">
      <c r="F93" s="8">
        <f>'IPC RISK ASSESSMENT '!A97</f>
        <v>0</v>
      </c>
      <c r="G93" s="18">
        <f>'IPC RISK ASSESSMENT '!M97</f>
        <v>0</v>
      </c>
      <c r="H93" s="6">
        <f t="shared" si="3"/>
        <v>1</v>
      </c>
    </row>
    <row r="94" spans="6:8" ht="28.15" customHeight="1" x14ac:dyDescent="0.2">
      <c r="F94" s="8" t="str">
        <f>'IPC RISK ASSESSMENT '!A98</f>
        <v xml:space="preserve">Central line-associated bloodstream infection (CLABSI) </v>
      </c>
      <c r="G94" s="18">
        <f>'IPC RISK ASSESSMENT '!M98</f>
        <v>0</v>
      </c>
      <c r="H94" s="6">
        <f t="shared" si="3"/>
        <v>1</v>
      </c>
    </row>
    <row r="95" spans="6:8" ht="28.15" customHeight="1" x14ac:dyDescent="0.2">
      <c r="F95" s="8" t="str">
        <f>'IPC RISK ASSESSMENT '!A99</f>
        <v xml:space="preserve">Catheter-associated urinary tract infection (CAUTI) </v>
      </c>
      <c r="G95" s="18">
        <f>'IPC RISK ASSESSMENT '!M99</f>
        <v>0</v>
      </c>
      <c r="H95" s="6">
        <f t="shared" si="3"/>
        <v>1</v>
      </c>
    </row>
    <row r="96" spans="6:8" ht="28.15" customHeight="1" x14ac:dyDescent="0.2">
      <c r="F96" s="8" t="str">
        <f>'IPC RISK ASSESSMENT '!A100</f>
        <v xml:space="preserve">Ventilator-associated respiratory infection </v>
      </c>
      <c r="G96" s="18">
        <f>'IPC RISK ASSESSMENT '!M100</f>
        <v>0</v>
      </c>
      <c r="H96" s="6">
        <f t="shared" si="3"/>
        <v>1</v>
      </c>
    </row>
    <row r="97" spans="6:8" ht="28.15" customHeight="1" x14ac:dyDescent="0.2">
      <c r="F97" s="8" t="str">
        <f>'IPC RISK ASSESSMENT '!A101</f>
        <v>Percutaneous-gastrostomy insertion site infection</v>
      </c>
      <c r="G97" s="18">
        <f>'IPC RISK ASSESSMENT '!M101</f>
        <v>0</v>
      </c>
      <c r="H97" s="6">
        <f t="shared" si="3"/>
        <v>1</v>
      </c>
    </row>
    <row r="98" spans="6:8" ht="28.15" customHeight="1" x14ac:dyDescent="0.2">
      <c r="F98" s="8" t="str">
        <f>'IPC RISK ASSESSMENT '!A102</f>
        <v>Wound infection</v>
      </c>
      <c r="G98" s="18">
        <f>'IPC RISK ASSESSMENT '!M102</f>
        <v>0</v>
      </c>
      <c r="H98" s="6">
        <f t="shared" si="3"/>
        <v>1</v>
      </c>
    </row>
    <row r="99" spans="6:8" ht="28.15" customHeight="1" x14ac:dyDescent="0.2">
      <c r="F99" s="8" t="str">
        <f>'IPC RISK ASSESSMENT '!A103</f>
        <v>Other-Facility onset infection(s) (specify)</v>
      </c>
      <c r="G99" s="18">
        <f>'IPC RISK ASSESSMENT '!M103</f>
        <v>0</v>
      </c>
      <c r="H99" s="6">
        <f t="shared" si="3"/>
        <v>1</v>
      </c>
    </row>
    <row r="100" spans="6:8" ht="28.15" customHeight="1" x14ac:dyDescent="0.2">
      <c r="F100" s="8">
        <f>'IPC RISK ASSESSMENT '!A104</f>
        <v>0</v>
      </c>
      <c r="G100" s="18">
        <f>'IPC RISK ASSESSMENT '!M104</f>
        <v>0</v>
      </c>
      <c r="H100" s="6">
        <f t="shared" ref="H100:H131" si="4">IF(G100="","",_xlfn.RANK.EQ(G100,G$4:G$167,0))</f>
        <v>1</v>
      </c>
    </row>
    <row r="101" spans="6:8" ht="28.15" customHeight="1" x14ac:dyDescent="0.2">
      <c r="F101" s="8" t="str">
        <f>'IPC RISK ASSESSMENT '!A105</f>
        <v>Antibiotic order: Lack of Indication, dose, and duration of antibiotic</v>
      </c>
      <c r="G101" s="18">
        <f>'IPC RISK ASSESSMENT '!M105</f>
        <v>0</v>
      </c>
      <c r="H101" s="6">
        <f t="shared" si="4"/>
        <v>1</v>
      </c>
    </row>
    <row r="102" spans="6:8" ht="28.15" customHeight="1" x14ac:dyDescent="0.2">
      <c r="F102" s="8" t="str">
        <f>'IPC RISK ASSESSMENT '!A106</f>
        <v>Antibiotic IV-to-PO conversion incomplete</v>
      </c>
      <c r="G102" s="18">
        <f>'IPC RISK ASSESSMENT '!M106</f>
        <v>0</v>
      </c>
      <c r="H102" s="6">
        <f t="shared" si="4"/>
        <v>1</v>
      </c>
    </row>
    <row r="103" spans="6:8" ht="28.15" customHeight="1" x14ac:dyDescent="0.2">
      <c r="F103" s="8" t="str">
        <f>'IPC RISK ASSESSMENT '!A107</f>
        <v>Facility-specific antibiotic treatment recommendations not available/lack of written policies guiding antibiotic use</v>
      </c>
      <c r="G103" s="18">
        <f>'IPC RISK ASSESSMENT '!M107</f>
        <v>0</v>
      </c>
      <c r="H103" s="6">
        <f t="shared" si="4"/>
        <v>1</v>
      </c>
    </row>
    <row r="104" spans="6:8" ht="28.15" customHeight="1" x14ac:dyDescent="0.2">
      <c r="F104" s="8" t="str">
        <f>'IPC RISK ASSESSMENT '!A108</f>
        <v xml:space="preserve">Lack of standard antibiotic order forms/CPOE orders </v>
      </c>
      <c r="G104" s="18">
        <f>'IPC RISK ASSESSMENT '!M108</f>
        <v>0</v>
      </c>
      <c r="H104" s="6">
        <f t="shared" si="4"/>
        <v>1</v>
      </c>
    </row>
    <row r="105" spans="6:8" ht="28.15" customHeight="1" x14ac:dyDescent="0.2">
      <c r="F105" s="8" t="str">
        <f>'IPC RISK ASSESSMENT '!A109</f>
        <v>Unable to obtain antibiotic usage report from pharmacy</v>
      </c>
      <c r="G105" s="18">
        <f>'IPC RISK ASSESSMENT '!M109</f>
        <v>0</v>
      </c>
      <c r="H105" s="6">
        <f t="shared" si="4"/>
        <v>1</v>
      </c>
    </row>
    <row r="106" spans="6:8" ht="28.15" customHeight="1" x14ac:dyDescent="0.2">
      <c r="F106" s="8" t="str">
        <f>'IPC RISK ASSESSMENT '!A110</f>
        <v>Unable to obtain report summarizing antibiotic resistance patterns (antibiogram)</v>
      </c>
      <c r="G106" s="18">
        <f>'IPC RISK ASSESSMENT '!M110</f>
        <v>0</v>
      </c>
      <c r="H106" s="6">
        <f t="shared" si="4"/>
        <v>1</v>
      </c>
    </row>
    <row r="107" spans="6:8" ht="28.15" customHeight="1" x14ac:dyDescent="0.2">
      <c r="F107" s="8" t="str">
        <f>'IPC RISK ASSESSMENT '!A111</f>
        <v>Inadequate resident/family education on facility antibiotic stewardship policies</v>
      </c>
      <c r="G107" s="18">
        <f>'IPC RISK ASSESSMENT '!M111</f>
        <v>0</v>
      </c>
      <c r="H107" s="6">
        <f t="shared" si="4"/>
        <v>1</v>
      </c>
    </row>
    <row r="108" spans="6:8" ht="28.15" customHeight="1" x14ac:dyDescent="0.2">
      <c r="F108" s="8" t="str">
        <f>'IPC RISK ASSESSMENT '!A112</f>
        <v xml:space="preserve">Delay in reference laboratory microbiology/culture results to ordering provider </v>
      </c>
      <c r="G108" s="18">
        <f>'IPC RISK ASSESSMENT '!M112</f>
        <v>0</v>
      </c>
      <c r="H108" s="6">
        <f t="shared" si="4"/>
        <v>1</v>
      </c>
    </row>
    <row r="109" spans="6:8" ht="28.15" customHeight="1" x14ac:dyDescent="0.2">
      <c r="F109" s="8" t="str">
        <f>'IPC RISK ASSESSMENT '!A113</f>
        <v xml:space="preserve">Lack of diagnostic tests ordered </v>
      </c>
      <c r="G109" s="18">
        <f>'IPC RISK ASSESSMENT '!M113</f>
        <v>0</v>
      </c>
      <c r="H109" s="6">
        <f t="shared" si="4"/>
        <v>1</v>
      </c>
    </row>
    <row r="110" spans="6:8" ht="28.15" customHeight="1" x14ac:dyDescent="0.2">
      <c r="F110" s="8" t="str">
        <f>'IPC RISK ASSESSMENT '!A114</f>
        <v>Lack of leadership support for antibiotic stewardship</v>
      </c>
      <c r="G110" s="18">
        <f>'IPC RISK ASSESSMENT '!M114</f>
        <v>0</v>
      </c>
      <c r="H110" s="6">
        <f t="shared" si="4"/>
        <v>1</v>
      </c>
    </row>
    <row r="111" spans="6:8" ht="28.15" customHeight="1" x14ac:dyDescent="0.2">
      <c r="F111" s="8" t="str">
        <f>'IPC RISK ASSESSMENT '!A115</f>
        <v>Other-Antibiotic Stewardship (specify)</v>
      </c>
      <c r="G111" s="18">
        <f>'IPC RISK ASSESSMENT '!M115</f>
        <v>0</v>
      </c>
      <c r="H111" s="6">
        <f t="shared" si="4"/>
        <v>1</v>
      </c>
    </row>
    <row r="112" spans="6:8" ht="28.15" customHeight="1" x14ac:dyDescent="0.2">
      <c r="F112" s="8">
        <f>'IPC RISK ASSESSMENT '!A116</f>
        <v>0</v>
      </c>
      <c r="G112" s="18">
        <f>'IPC RISK ASSESSMENT '!M116</f>
        <v>0</v>
      </c>
      <c r="H112" s="6">
        <f t="shared" si="4"/>
        <v>1</v>
      </c>
    </row>
    <row r="113" spans="6:8" ht="28.15" customHeight="1" x14ac:dyDescent="0.2">
      <c r="F113" s="8" t="str">
        <f>'IPC RISK ASSESSMENT '!A117</f>
        <v>Lack of communication of resident/transferring entity with infection upon admit</v>
      </c>
      <c r="G113" s="18">
        <f>'IPC RISK ASSESSMENT '!M117</f>
        <v>0</v>
      </c>
      <c r="H113" s="6">
        <f t="shared" si="4"/>
        <v>1</v>
      </c>
    </row>
    <row r="114" spans="6:8" ht="28.15" customHeight="1" x14ac:dyDescent="0.2">
      <c r="F114" s="8" t="str">
        <f>'IPC RISK ASSESSMENT '!A118</f>
        <v>Lack of communication to receiving hospital regarding presence of infection</v>
      </c>
      <c r="G114" s="18">
        <f>'IPC RISK ASSESSMENT '!M118</f>
        <v>0</v>
      </c>
      <c r="H114" s="6">
        <f t="shared" si="4"/>
        <v>1</v>
      </c>
    </row>
    <row r="115" spans="6:8" ht="28.15" customHeight="1" x14ac:dyDescent="0.2">
      <c r="F115" s="8" t="str">
        <f>'IPC RISK ASSESSMENT '!A119</f>
        <v>Lack of communication to KDHE/Public Health</v>
      </c>
      <c r="G115" s="18">
        <f>'IPC RISK ASSESSMENT '!M119</f>
        <v>0</v>
      </c>
      <c r="H115" s="6">
        <f t="shared" si="4"/>
        <v>1</v>
      </c>
    </row>
    <row r="116" spans="6:8" ht="28.15" customHeight="1" x14ac:dyDescent="0.2">
      <c r="F116" s="8" t="str">
        <f>'IPC RISK ASSESSMENT '!A120</f>
        <v>Other-Communication(specify)</v>
      </c>
      <c r="G116" s="18">
        <f>'IPC RISK ASSESSMENT '!M120</f>
        <v>0</v>
      </c>
      <c r="H116" s="6">
        <f t="shared" si="4"/>
        <v>1</v>
      </c>
    </row>
    <row r="117" spans="6:8" ht="28.15" customHeight="1" x14ac:dyDescent="0.2">
      <c r="F117" s="8">
        <f>'IPC RISK ASSESSMENT '!A121</f>
        <v>0</v>
      </c>
      <c r="G117" s="18">
        <f>'IPC RISK ASSESSMENT '!M121</f>
        <v>0</v>
      </c>
      <c r="H117" s="6">
        <f t="shared" si="4"/>
        <v>1</v>
      </c>
    </row>
    <row r="118" spans="6:8" ht="28.15" customHeight="1" x14ac:dyDescent="0.2">
      <c r="F118" s="8" t="str">
        <f>'IPC RISK ASSESSMENT '!A122</f>
        <v>Lack of compliance with health screening</v>
      </c>
      <c r="G118" s="18">
        <f>'IPC RISK ASSESSMENT '!M122</f>
        <v>0</v>
      </c>
      <c r="H118" s="6">
        <f t="shared" si="4"/>
        <v>1</v>
      </c>
    </row>
    <row r="119" spans="6:8" ht="28.15" customHeight="1" x14ac:dyDescent="0.2">
      <c r="F119" s="8" t="str">
        <f>'IPC RISK ASSESSMENT '!A123</f>
        <v xml:space="preserve">Lack of employee influenza immunization </v>
      </c>
      <c r="G119" s="18">
        <f>'IPC RISK ASSESSMENT '!M123</f>
        <v>0</v>
      </c>
      <c r="H119" s="6">
        <f t="shared" si="4"/>
        <v>1</v>
      </c>
    </row>
    <row r="120" spans="6:8" ht="28.15" customHeight="1" x14ac:dyDescent="0.2">
      <c r="F120" s="8" t="str">
        <f>'IPC RISK ASSESSMENT '!A124</f>
        <v>Lack of COVID employee immunization/Boosters</v>
      </c>
      <c r="G120" s="18">
        <f>'IPC RISK ASSESSMENT '!M124</f>
        <v>0</v>
      </c>
      <c r="H120" s="6">
        <f t="shared" si="4"/>
        <v>1</v>
      </c>
    </row>
    <row r="121" spans="6:8" ht="28.15" customHeight="1" x14ac:dyDescent="0.2">
      <c r="F121" s="8" t="str">
        <f>'IPC RISK ASSESSMENT '!A125</f>
        <v>Employee knowledge deficit of disease prevention/Transmission</v>
      </c>
      <c r="G121" s="18">
        <f>'IPC RISK ASSESSMENT '!M125</f>
        <v>0</v>
      </c>
      <c r="H121" s="6">
        <f t="shared" si="4"/>
        <v>1</v>
      </c>
    </row>
    <row r="122" spans="6:8" ht="28.15" customHeight="1" x14ac:dyDescent="0.2">
      <c r="F122" s="8" t="str">
        <f>'IPC RISK ASSESSMENT '!A126</f>
        <v>Exposure to bloodborne pathogens</v>
      </c>
      <c r="G122" s="18">
        <f>'IPC RISK ASSESSMENT '!M126</f>
        <v>0</v>
      </c>
      <c r="H122" s="6">
        <f t="shared" si="4"/>
        <v>1</v>
      </c>
    </row>
    <row r="123" spans="6:8" ht="28.15" customHeight="1" x14ac:dyDescent="0.2">
      <c r="F123" s="8" t="str">
        <f>'IPC RISK ASSESSMENT '!A127</f>
        <v>Lack of annual tuberculosis screening</v>
      </c>
      <c r="G123" s="18">
        <f>'IPC RISK ASSESSMENT '!M127</f>
        <v>0</v>
      </c>
      <c r="H123" s="6">
        <f t="shared" si="4"/>
        <v>1</v>
      </c>
    </row>
    <row r="124" spans="6:8" ht="28.15" customHeight="1" x14ac:dyDescent="0.2">
      <c r="F124" s="8" t="str">
        <f>'IPC RISK ASSESSMENT '!A128</f>
        <v>Exposure to tuberculosis</v>
      </c>
      <c r="G124" s="18">
        <f>'IPC RISK ASSESSMENT '!M128</f>
        <v>0</v>
      </c>
      <c r="H124" s="6">
        <f t="shared" si="4"/>
        <v>1</v>
      </c>
    </row>
    <row r="125" spans="6:8" ht="28.15" customHeight="1" x14ac:dyDescent="0.2">
      <c r="F125" s="8" t="str">
        <f>'IPC RISK ASSESSMENT '!A129</f>
        <v>Risk of unknown communicable disease</v>
      </c>
      <c r="G125" s="18">
        <f>'IPC RISK ASSESSMENT '!M129</f>
        <v>0</v>
      </c>
      <c r="H125" s="6">
        <f t="shared" si="4"/>
        <v>1</v>
      </c>
    </row>
    <row r="126" spans="6:8" ht="28.15" customHeight="1" x14ac:dyDescent="0.2">
      <c r="F126" s="8" t="str">
        <f>'IPC RISK ASSESSMENT '!A130</f>
        <v>Lack of communication regarding employee with illness/infection</v>
      </c>
      <c r="G126" s="18">
        <f>'IPC RISK ASSESSMENT '!M130</f>
        <v>0</v>
      </c>
      <c r="H126" s="6">
        <f t="shared" si="4"/>
        <v>1</v>
      </c>
    </row>
    <row r="127" spans="6:8" ht="28.15" customHeight="1" x14ac:dyDescent="0.2">
      <c r="F127" s="8" t="str">
        <f>'IPC RISK ASSESSMENT '!A131</f>
        <v>Other-Employee Health (specify)</v>
      </c>
      <c r="G127" s="18">
        <f>'IPC RISK ASSESSMENT '!M131</f>
        <v>0</v>
      </c>
      <c r="H127" s="6">
        <f t="shared" si="4"/>
        <v>1</v>
      </c>
    </row>
    <row r="128" spans="6:8" ht="28.15" customHeight="1" x14ac:dyDescent="0.2">
      <c r="F128" s="8">
        <f>'IPC RISK ASSESSMENT '!A132</f>
        <v>0</v>
      </c>
      <c r="G128" s="18">
        <f>'IPC RISK ASSESSMENT '!M132</f>
        <v>0</v>
      </c>
      <c r="H128" s="6">
        <f t="shared" si="4"/>
        <v>1</v>
      </c>
    </row>
    <row r="129" spans="6:8" ht="28.15" customHeight="1" x14ac:dyDescent="0.2">
      <c r="F129" s="8" t="str">
        <f>'IPC RISK ASSESSMENT '!A133</f>
        <v>Lack of TB screening among new resident admissions</v>
      </c>
      <c r="G129" s="18">
        <f>'IPC RISK ASSESSMENT '!M133</f>
        <v>0</v>
      </c>
      <c r="H129" s="6">
        <f t="shared" si="4"/>
        <v>1</v>
      </c>
    </row>
    <row r="130" spans="6:8" ht="28.15" customHeight="1" x14ac:dyDescent="0.2">
      <c r="F130" s="8" t="str">
        <f>'IPC RISK ASSESSMENT '!A134</f>
        <v>Lack of resident Influenza Immunization</v>
      </c>
      <c r="G130" s="18">
        <f>'IPC RISK ASSESSMENT '!M134</f>
        <v>0</v>
      </c>
      <c r="H130" s="6">
        <f t="shared" si="4"/>
        <v>1</v>
      </c>
    </row>
    <row r="131" spans="6:8" ht="28.15" customHeight="1" x14ac:dyDescent="0.2">
      <c r="F131" s="8" t="str">
        <f>'IPC RISK ASSESSMENT '!A135</f>
        <v>Lack of pneumococcal immunization</v>
      </c>
      <c r="G131" s="18">
        <f>'IPC RISK ASSESSMENT '!M135</f>
        <v>0</v>
      </c>
      <c r="H131" s="6">
        <f t="shared" si="4"/>
        <v>1</v>
      </c>
    </row>
    <row r="132" spans="6:8" ht="28.15" customHeight="1" x14ac:dyDescent="0.2">
      <c r="F132" s="8" t="str">
        <f>'IPC RISK ASSESSMENT '!A136</f>
        <v>Lack of resident  COVID immunization/Boosters</v>
      </c>
      <c r="G132" s="18">
        <f>'IPC RISK ASSESSMENT '!M136</f>
        <v>0</v>
      </c>
      <c r="H132" s="6">
        <f t="shared" ref="H132:H135" si="5">IF(G132="","",_xlfn.RANK.EQ(G132,G$4:G$167,0))</f>
        <v>1</v>
      </c>
    </row>
    <row r="133" spans="6:8" ht="28.15" customHeight="1" x14ac:dyDescent="0.2">
      <c r="F133" s="8" t="str">
        <f>'IPC RISK ASSESSMENT '!A137</f>
        <v>Other-Resident Health (specify)</v>
      </c>
      <c r="G133" s="18">
        <f>'IPC RISK ASSESSMENT '!M137</f>
        <v>0</v>
      </c>
      <c r="H133" s="6">
        <f t="shared" si="5"/>
        <v>1</v>
      </c>
    </row>
    <row r="134" spans="6:8" ht="28.15" customHeight="1" x14ac:dyDescent="0.2">
      <c r="F134" s="8">
        <f>'IPC RISK ASSESSMENT '!A138</f>
        <v>0</v>
      </c>
      <c r="G134" s="18">
        <f>'IPC RISK ASSESSMENT '!M138</f>
        <v>0</v>
      </c>
      <c r="H134" s="6">
        <f t="shared" si="5"/>
        <v>1</v>
      </c>
    </row>
    <row r="135" spans="6:8" ht="28.15" customHeight="1" x14ac:dyDescent="0.2">
      <c r="F135" s="8" t="str">
        <f>'IPC RISK ASSESSMENT '!A139</f>
        <v>Adenovirus (community/visitor health &amp; edu)</v>
      </c>
      <c r="G135" s="18">
        <f>'IPC RISK ASSESSMENT '!M139</f>
        <v>0</v>
      </c>
      <c r="H135" s="6">
        <f t="shared" si="5"/>
        <v>1</v>
      </c>
    </row>
    <row r="136" spans="6:8" ht="28.15" customHeight="1" x14ac:dyDescent="0.2">
      <c r="F136" s="8" t="str">
        <f>'IPC RISK ASSESSMENT '!A140</f>
        <v>Influenza (community/visitor health &amp; edu)</v>
      </c>
      <c r="G136" s="18">
        <f>'IPC RISK ASSESSMENT '!M140</f>
        <v>0</v>
      </c>
      <c r="H136" s="6">
        <f>IF(G137="","",_xlfn.RANK.EQ(G137,G$4:G$167,0))</f>
        <v>1</v>
      </c>
    </row>
    <row r="137" spans="6:8" ht="28.15" customHeight="1" x14ac:dyDescent="0.2">
      <c r="F137" s="8" t="str">
        <f>'IPC RISK ASSESSMENT '!A141</f>
        <v>Norovirus (community/visitor health &amp; edu)</v>
      </c>
      <c r="G137" s="18">
        <f>'IPC RISK ASSESSMENT '!M141</f>
        <v>0</v>
      </c>
      <c r="H137" s="6">
        <f>IF(G136="","",_xlfn.RANK.EQ(G136,G$4:G$167,0))</f>
        <v>1</v>
      </c>
    </row>
    <row r="138" spans="6:8" ht="28.15" customHeight="1" x14ac:dyDescent="0.2">
      <c r="F138" s="8" t="str">
        <f>'IPC RISK ASSESSMENT '!A142</f>
        <v>Hepatitis A (community/visitor health &amp; edu)</v>
      </c>
      <c r="G138" s="18">
        <f>'IPC RISK ASSESSMENT '!M142</f>
        <v>0</v>
      </c>
      <c r="H138" s="6">
        <f t="shared" ref="H138:H155" si="6">IF(G138="","",_xlfn.RANK.EQ(G138,G$4:G$167,0))</f>
        <v>1</v>
      </c>
    </row>
    <row r="139" spans="6:8" ht="28.15" customHeight="1" x14ac:dyDescent="0.2">
      <c r="F139" s="8" t="str">
        <f>'IPC RISK ASSESSMENT '!A143</f>
        <v>Meningitis (community/visitor health &amp; edu)</v>
      </c>
      <c r="G139" s="18">
        <f>'IPC RISK ASSESSMENT '!M143</f>
        <v>0</v>
      </c>
      <c r="H139" s="6">
        <f t="shared" si="6"/>
        <v>1</v>
      </c>
    </row>
    <row r="140" spans="6:8" ht="28.15" customHeight="1" x14ac:dyDescent="0.2">
      <c r="F140" s="8" t="str">
        <f>'IPC RISK ASSESSMENT '!A144</f>
        <v>Zika (community/visitor health &amp; edu)</v>
      </c>
      <c r="G140" s="18">
        <f>'IPC RISK ASSESSMENT '!M144</f>
        <v>0</v>
      </c>
      <c r="H140" s="6">
        <f t="shared" si="6"/>
        <v>1</v>
      </c>
    </row>
    <row r="141" spans="6:8" ht="28.15" customHeight="1" x14ac:dyDescent="0.2">
      <c r="F141" s="8" t="str">
        <f>'IPC RISK ASSESSMENT '!A145</f>
        <v>Ebola (community/visitor health &amp; edu)</v>
      </c>
      <c r="G141" s="18">
        <f>'IPC RISK ASSESSMENT '!M145</f>
        <v>0</v>
      </c>
      <c r="H141" s="6">
        <f t="shared" si="6"/>
        <v>1</v>
      </c>
    </row>
    <row r="142" spans="6:8" ht="28.15" customHeight="1" x14ac:dyDescent="0.2">
      <c r="F142" s="8" t="str">
        <f>'IPC RISK ASSESSMENT '!A146</f>
        <v>Tuberculosis (community/visitor health &amp; edu)</v>
      </c>
      <c r="G142" s="18">
        <f>'IPC RISK ASSESSMENT '!M146</f>
        <v>0</v>
      </c>
      <c r="H142" s="6">
        <f t="shared" si="6"/>
        <v>1</v>
      </c>
    </row>
    <row r="143" spans="6:8" ht="28.15" customHeight="1" x14ac:dyDescent="0.2">
      <c r="F143" s="8" t="str">
        <f>'IPC RISK ASSESSMENT '!A147</f>
        <v>SARS CoV-2/COVID-19 (community/visitor health &amp; edu)</v>
      </c>
      <c r="G143" s="18">
        <f>'IPC RISK ASSESSMENT '!M147</f>
        <v>0</v>
      </c>
      <c r="H143" s="6">
        <f t="shared" si="6"/>
        <v>1</v>
      </c>
    </row>
    <row r="144" spans="6:8" ht="28.15" customHeight="1" x14ac:dyDescent="0.2">
      <c r="F144" s="8" t="str">
        <f>'IPC RISK ASSESSMENT '!A148</f>
        <v>Exposure to novel infections (community/visitor health &amp; edu)</v>
      </c>
      <c r="G144" s="18">
        <f>'IPC RISK ASSESSMENT '!M148</f>
        <v>0</v>
      </c>
      <c r="H144" s="6">
        <f t="shared" si="6"/>
        <v>1</v>
      </c>
    </row>
    <row r="145" spans="6:8" ht="28.15" customHeight="1" x14ac:dyDescent="0.2">
      <c r="F145" s="8" t="str">
        <f>'IPC RISK ASSESSMENT '!A149</f>
        <v>Bioterrorism (community/visitor health &amp; edu)</v>
      </c>
      <c r="G145" s="18">
        <f>'IPC RISK ASSESSMENT '!M149</f>
        <v>0</v>
      </c>
      <c r="H145" s="6">
        <f t="shared" si="6"/>
        <v>1</v>
      </c>
    </row>
    <row r="146" spans="6:8" ht="28.15" customHeight="1" x14ac:dyDescent="0.2">
      <c r="F146" s="8" t="str">
        <f>'IPC RISK ASSESSMENT '!A150</f>
        <v>Emerging Infectious Diseases/Epidemic/Pandemic (community/visitor health &amp; edu)</v>
      </c>
      <c r="G146" s="18">
        <f>'IPC RISK ASSESSMENT '!M150</f>
        <v>0</v>
      </c>
      <c r="H146" s="6">
        <f t="shared" si="6"/>
        <v>1</v>
      </c>
    </row>
    <row r="147" spans="6:8" ht="28.15" customHeight="1" x14ac:dyDescent="0.2">
      <c r="F147" s="8" t="str">
        <f>'IPC RISK ASSESSMENT '!A151</f>
        <v>Lack of visitor education on facility respiratory etiquette policies</v>
      </c>
      <c r="G147" s="18">
        <f>'IPC RISK ASSESSMENT '!M151</f>
        <v>0</v>
      </c>
      <c r="H147" s="6">
        <f t="shared" si="6"/>
        <v>1</v>
      </c>
    </row>
    <row r="148" spans="6:8" ht="28.15" customHeight="1" x14ac:dyDescent="0.2">
      <c r="F148" s="8" t="str">
        <f>'IPC RISK ASSESSMENT '!A152</f>
        <v>Lack of visitor education on facility hand hygiene policies</v>
      </c>
      <c r="G148" s="18">
        <f>'IPC RISK ASSESSMENT '!M152</f>
        <v>0</v>
      </c>
      <c r="H148" s="6">
        <f t="shared" si="6"/>
        <v>1</v>
      </c>
    </row>
    <row r="149" spans="6:8" ht="28.15" customHeight="1" x14ac:dyDescent="0.2">
      <c r="F149" s="8" t="str">
        <f>'IPC RISK ASSESSMENT '!A153</f>
        <v>Lack of notification to visitors during facility outbreaks</v>
      </c>
      <c r="G149" s="18">
        <f>'IPC RISK ASSESSMENT '!M153</f>
        <v>0</v>
      </c>
      <c r="H149" s="6">
        <f t="shared" si="6"/>
        <v>1</v>
      </c>
    </row>
    <row r="150" spans="6:8" ht="28.15" customHeight="1" x14ac:dyDescent="0.2">
      <c r="F150" s="8" t="str">
        <f>'IPC RISK ASSESSMENT '!A154</f>
        <v>Visitors entering facility ill</v>
      </c>
      <c r="G150" s="18">
        <f>'IPC RISK ASSESSMENT '!M154</f>
        <v>0</v>
      </c>
      <c r="H150" s="6">
        <f t="shared" si="6"/>
        <v>1</v>
      </c>
    </row>
    <row r="151" spans="6:8" ht="28.15" customHeight="1" x14ac:dyDescent="0.2">
      <c r="F151" s="8" t="str">
        <f>'IPC RISK ASSESSMENT '!A155</f>
        <v>Other-Community/visitor health &amp; edu (specify)</v>
      </c>
      <c r="G151" s="18">
        <f>'IPC RISK ASSESSMENT '!M155</f>
        <v>0</v>
      </c>
      <c r="H151" s="6">
        <f t="shared" si="6"/>
        <v>1</v>
      </c>
    </row>
    <row r="152" spans="6:8" ht="28.15" customHeight="1" x14ac:dyDescent="0.2">
      <c r="F152" s="8">
        <f>'IPC RISK ASSESSMENT '!A156</f>
        <v>0</v>
      </c>
      <c r="G152" s="18">
        <f>'IPC RISK ASSESSMENT '!M156</f>
        <v>0</v>
      </c>
      <c r="H152" s="6">
        <f t="shared" si="6"/>
        <v>1</v>
      </c>
    </row>
    <row r="153" spans="6:8" ht="28.15" customHeight="1" x14ac:dyDescent="0.2">
      <c r="F153" s="8" t="str">
        <f>'IPC RISK ASSESSMENT '!A157</f>
        <v>Water Intrusion</v>
      </c>
      <c r="G153" s="18">
        <f>'IPC RISK ASSESSMENT '!M157</f>
        <v>0</v>
      </c>
      <c r="H153" s="6">
        <f t="shared" si="6"/>
        <v>1</v>
      </c>
    </row>
    <row r="154" spans="6:8" ht="28.15" customHeight="1" x14ac:dyDescent="0.2">
      <c r="F154" s="8" t="str">
        <f>'IPC RISK ASSESSMENT '!A158</f>
        <v>Utilities Failure - ie. HVAC/Electrical/Plumbing/Etc.</v>
      </c>
      <c r="G154" s="18">
        <f>'IPC RISK ASSESSMENT '!M158</f>
        <v>0</v>
      </c>
      <c r="H154" s="6">
        <f t="shared" si="6"/>
        <v>1</v>
      </c>
    </row>
    <row r="155" spans="6:8" ht="28.15" customHeight="1" x14ac:dyDescent="0.2">
      <c r="F155" s="8" t="str">
        <f>'IPC RISK ASSESSMENT '!A159</f>
        <v>Surge Capacity - the capacity to take in others</v>
      </c>
      <c r="G155" s="18">
        <f>'IPC RISK ASSESSMENT '!M159</f>
        <v>0</v>
      </c>
      <c r="H155" s="6">
        <f t="shared" si="6"/>
        <v>1</v>
      </c>
    </row>
    <row r="156" spans="6:8" ht="28.15" customHeight="1" x14ac:dyDescent="0.2">
      <c r="F156" s="8" t="str">
        <f>'IPC RISK ASSESSMENT '!A160</f>
        <v>Evacuation events</v>
      </c>
      <c r="G156" s="18">
        <f>'IPC RISK ASSESSMENT '!M160</f>
        <v>0</v>
      </c>
    </row>
    <row r="157" spans="6:8" ht="28.15" customHeight="1" x14ac:dyDescent="0.2">
      <c r="F157" s="8" t="str">
        <f>'IPC RISK ASSESSMENT '!A161</f>
        <v>Tornado</v>
      </c>
      <c r="G157" s="18">
        <f>'IPC RISK ASSESSMENT '!M161</f>
        <v>0</v>
      </c>
      <c r="H157" s="6">
        <f t="shared" ref="H157:H172" si="7">IF(G157="","",_xlfn.RANK.EQ(G157,G$4:G$167,0))</f>
        <v>1</v>
      </c>
    </row>
    <row r="158" spans="6:8" ht="28.15" customHeight="1" x14ac:dyDescent="0.2">
      <c r="F158" s="8" t="str">
        <f>'IPC RISK ASSESSMENT '!A162</f>
        <v>Fire related</v>
      </c>
      <c r="G158" s="18">
        <f>'IPC RISK ASSESSMENT '!M162</f>
        <v>0</v>
      </c>
      <c r="H158" s="6">
        <f t="shared" si="7"/>
        <v>1</v>
      </c>
    </row>
    <row r="159" spans="6:8" ht="28.15" customHeight="1" x14ac:dyDescent="0.2">
      <c r="F159" s="8" t="str">
        <f>'IPC RISK ASSESSMENT '!A163</f>
        <v>Other weather related/natural disaster (specify)</v>
      </c>
      <c r="G159" s="18">
        <f>'IPC RISK ASSESSMENT '!M163</f>
        <v>0</v>
      </c>
      <c r="H159" s="6">
        <f t="shared" si="7"/>
        <v>1</v>
      </c>
    </row>
    <row r="160" spans="6:8" ht="28.15" customHeight="1" x14ac:dyDescent="0.2">
      <c r="F160" s="8">
        <f>'IPC RISK ASSESSMENT '!A164</f>
        <v>0</v>
      </c>
      <c r="G160" s="18">
        <f>'IPC RISK ASSESSMENT '!M164</f>
        <v>0</v>
      </c>
      <c r="H160" s="6">
        <f t="shared" si="7"/>
        <v>1</v>
      </c>
    </row>
    <row r="161" spans="6:8" ht="28.15" customHeight="1" x14ac:dyDescent="0.2">
      <c r="F161" s="8" t="str">
        <f>'IPC RISK ASSESSMENT '!A165</f>
        <v>Sentinel Event</v>
      </c>
      <c r="G161" s="18">
        <f>'IPC RISK ASSESSMENT '!M165</f>
        <v>0</v>
      </c>
      <c r="H161" s="6">
        <f t="shared" si="7"/>
        <v>1</v>
      </c>
    </row>
    <row r="162" spans="6:8" ht="28.15" customHeight="1" x14ac:dyDescent="0.2">
      <c r="F162" s="8" t="str">
        <f>'IPC RISK ASSESSMENT '!A166</f>
        <v>Product/supply/device recalls and substitutions</v>
      </c>
      <c r="G162" s="18">
        <f>'IPC RISK ASSESSMENT '!M166</f>
        <v>0</v>
      </c>
      <c r="H162" s="6">
        <f t="shared" si="7"/>
        <v>1</v>
      </c>
    </row>
    <row r="163" spans="6:8" ht="28.15" customHeight="1" x14ac:dyDescent="0.2">
      <c r="F163" s="8" t="str">
        <f>'IPC RISK ASSESSMENT '!A167</f>
        <v>Failure to Follow Policies and Procedures</v>
      </c>
      <c r="G163" s="18">
        <f>'IPC RISK ASSESSMENT '!M167</f>
        <v>0</v>
      </c>
      <c r="H163" s="6">
        <f t="shared" si="7"/>
        <v>1</v>
      </c>
    </row>
    <row r="164" spans="6:8" ht="28.15" customHeight="1" x14ac:dyDescent="0.2">
      <c r="F164" s="8" t="str">
        <f>'IPC RISK ASSESSMENT '!A168</f>
        <v>Lack of Evidence Based Policies and Procedures</v>
      </c>
      <c r="G164" s="18">
        <f>'IPC RISK ASSESSMENT '!M168</f>
        <v>0</v>
      </c>
      <c r="H164" s="6">
        <f t="shared" si="7"/>
        <v>1</v>
      </c>
    </row>
    <row r="165" spans="6:8" ht="28.15" customHeight="1" x14ac:dyDescent="0.2">
      <c r="F165" s="8" t="str">
        <f>'IPC RISK ASSESSMENT '!A169</f>
        <v>AVERAGE SCORE</v>
      </c>
      <c r="G165" s="18">
        <f>'IPC RISK ASSESSMENT '!M169</f>
        <v>0</v>
      </c>
      <c r="H165" s="6">
        <f t="shared" si="7"/>
        <v>1</v>
      </c>
    </row>
    <row r="166" spans="6:8" ht="28.15" customHeight="1" x14ac:dyDescent="0.2">
      <c r="F166" s="8" t="str">
        <f>'IPC RISK ASSESSMENT '!A170</f>
        <v>*Relative Risk increases with percentage.</v>
      </c>
      <c r="G166" s="18">
        <f>'IPC RISK ASSESSMENT '!M170</f>
        <v>0</v>
      </c>
      <c r="H166" s="6">
        <f t="shared" si="7"/>
        <v>1</v>
      </c>
    </row>
    <row r="167" spans="6:8" ht="28.15" customHeight="1" x14ac:dyDescent="0.2">
      <c r="F167" s="8" t="str">
        <f>'IPC RISK ASSESSMENT '!A171</f>
        <v>Indicators with Relative Risk &gt; 30% to be included in the Infection Prevention and Control / Antibiotic Stewardship Annual Plan goals for improvement.</v>
      </c>
      <c r="G167" s="18">
        <f>'IPC RISK ASSESSMENT '!M171</f>
        <v>0</v>
      </c>
      <c r="H167" s="6">
        <f t="shared" si="7"/>
        <v>1</v>
      </c>
    </row>
    <row r="168" spans="6:8" ht="28.15" customHeight="1" x14ac:dyDescent="0.2">
      <c r="F168" s="8">
        <f>'IPC RISK ASSESSMENT '!A172</f>
        <v>0</v>
      </c>
      <c r="H168" s="6" t="str">
        <f t="shared" si="7"/>
        <v/>
      </c>
    </row>
    <row r="169" spans="6:8" ht="28.15" customHeight="1" x14ac:dyDescent="0.2">
      <c r="F169" s="8">
        <f>'IPC RISK ASSESSMENT '!A173</f>
        <v>0</v>
      </c>
      <c r="H169" s="6" t="str">
        <f t="shared" si="7"/>
        <v/>
      </c>
    </row>
    <row r="170" spans="6:8" ht="28.15" customHeight="1" x14ac:dyDescent="0.2">
      <c r="F170" s="8">
        <f>'IPC RISK ASSESSMENT '!A174</f>
        <v>0</v>
      </c>
      <c r="H170" s="6" t="str">
        <f t="shared" si="7"/>
        <v/>
      </c>
    </row>
    <row r="171" spans="6:8" ht="28.15" customHeight="1" x14ac:dyDescent="0.2">
      <c r="F171" s="8">
        <f>'IPC RISK ASSESSMENT '!A175</f>
        <v>0</v>
      </c>
      <c r="H171" s="6" t="str">
        <f t="shared" si="7"/>
        <v/>
      </c>
    </row>
    <row r="172" spans="6:8" ht="28.15" customHeight="1" x14ac:dyDescent="0.2">
      <c r="F172" s="8">
        <f>'IPC RISK ASSESSMENT '!A176</f>
        <v>0</v>
      </c>
      <c r="H172" s="6" t="str">
        <f t="shared" si="7"/>
        <v/>
      </c>
    </row>
  </sheetData>
  <autoFilter ref="F2:G172" xr:uid="{00000000-0001-0000-0200-000000000000}"/>
  <sortState xmlns:xlrd2="http://schemas.microsoft.com/office/spreadsheetml/2017/richdata2" ref="A7:C19">
    <sortCondition descending="1" ref="C7:C19"/>
  </sortState>
  <mergeCells count="1">
    <mergeCell ref="B1:C1"/>
  </mergeCells>
  <conditionalFormatting sqref="F71">
    <cfRule type="duplicateValues" dxfId="0" priority="1"/>
  </conditionalFormatting>
  <hyperlinks>
    <hyperlink ref="F1" r:id="rId1" xr:uid="{FAC4EE02-5745-47BC-8579-56051A93EC04}"/>
  </hyperlinks>
  <pageMargins left="0.25" right="0.25" top="0.75" bottom="0.75" header="0.3" footer="0.3"/>
  <pageSetup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5D1C-C75C-42CB-8AF8-D4FDC4F5EEDC}">
  <dimension ref="A1:A9"/>
  <sheetViews>
    <sheetView workbookViewId="0">
      <selection activeCell="A7" sqref="A7"/>
    </sheetView>
  </sheetViews>
  <sheetFormatPr defaultRowHeight="12.75" x14ac:dyDescent="0.2"/>
  <cols>
    <col min="1" max="1" width="140.5703125" customWidth="1"/>
  </cols>
  <sheetData>
    <row r="1" spans="1:1" ht="18" x14ac:dyDescent="0.25">
      <c r="A1" s="117" t="s">
        <v>210</v>
      </c>
    </row>
    <row r="2" spans="1:1" ht="15" customHeight="1" x14ac:dyDescent="0.2">
      <c r="A2" s="118" t="s">
        <v>211</v>
      </c>
    </row>
    <row r="3" spans="1:1" ht="15" customHeight="1" x14ac:dyDescent="0.2">
      <c r="A3" s="118" t="s">
        <v>212</v>
      </c>
    </row>
    <row r="4" spans="1:1" ht="15" customHeight="1" x14ac:dyDescent="0.2">
      <c r="A4" s="119" t="s">
        <v>213</v>
      </c>
    </row>
    <row r="5" spans="1:1" ht="15" customHeight="1" x14ac:dyDescent="0.2">
      <c r="A5" s="119" t="s">
        <v>214</v>
      </c>
    </row>
    <row r="6" spans="1:1" ht="15" customHeight="1" x14ac:dyDescent="0.2">
      <c r="A6" s="119" t="s">
        <v>215</v>
      </c>
    </row>
    <row r="7" spans="1:1" ht="15" customHeight="1" x14ac:dyDescent="0.2">
      <c r="A7" s="119" t="s">
        <v>216</v>
      </c>
    </row>
    <row r="8" spans="1:1" ht="15" customHeight="1" x14ac:dyDescent="0.2">
      <c r="A8" s="1"/>
    </row>
    <row r="9" spans="1:1" x14ac:dyDescent="0.2">
      <c r="A9" s="1"/>
    </row>
  </sheetData>
  <hyperlinks>
    <hyperlink ref="A2" r:id="rId1" xr:uid="{A739CD65-99C3-4C61-8A0A-080C0E56613F}"/>
    <hyperlink ref="A3" r:id="rId2" xr:uid="{E1874AB2-A906-4CC2-B1DF-9E140EF6DE74}"/>
    <hyperlink ref="A4" r:id="rId3" display="https://gcc02.safelinks.protection.outlook.com/?url=https%3A%2F%2Fkdads.ks.gov%2Fdocs%2Flibrariesprovider17%2Fgeneral-provider-pages%2Fprovider-statutes-and-regulations%2Fksa-and-kar-for-adult-care-homes%2Fnursing-facilities-2015.pdf%3Fsfvrsn%3Dcd9a3dee_2&amp;data=05%7C02%7CCarrie.Welch%40ks.gov%7C7fcb70be88e94088d71308dc1067a4ab%7Cdcae8101c92d480cbc43c6761ccccc5a%7C0%7C0%7C638403284522983360%7CUnknown%7CTWFpbGZsb3d8eyJWIjoiMC4wLjAwMDAiLCJQIjoiV2luMzIiLCJBTiI6Ik1haWwiLCJXVCI6Mn0%3D%7C3000%7C%7C%7C&amp;sdata=m62iXJcWKv6x1cm9Hl0yygbE65S%2B6Kc%2FwTjZz2CPNTk%3D&amp;reserved=0" xr:uid="{36FCC5F5-216D-4A92-90BF-16EDC3B9B1AB}"/>
    <hyperlink ref="A5" r:id="rId4" location=":~:text=What%20is%20the%20Bloodborne%20Pathogens,hazards%20related%20to%20bloodborne%20pathogens. " xr:uid="{F18379B4-8757-4D82-A016-E5A7B4661210}"/>
    <hyperlink ref="A6" r:id="rId5" xr:uid="{CE696E47-649B-4657-A749-4BA6F6C39729}"/>
    <hyperlink ref="A7" r:id="rId6" xr:uid="{D7B2F4F0-D8F4-493A-8C41-4C58D2094588}"/>
  </hyperlinks>
  <pageMargins left="0.7" right="0.7" top="0.75" bottom="0.75" header="0.3" footer="0.3"/>
  <pageSetup orientation="portrait" horizontalDpi="4294967293" verticalDpi="0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U43"/>
  <sheetViews>
    <sheetView topLeftCell="A8" zoomScale="80" zoomScaleNormal="80" workbookViewId="0">
      <selection activeCell="A43" sqref="A43:D43"/>
    </sheetView>
  </sheetViews>
  <sheetFormatPr defaultRowHeight="16.5" x14ac:dyDescent="0.2"/>
  <cols>
    <col min="1" max="1" width="38.5703125" style="128" customWidth="1"/>
    <col min="2" max="2" width="50.42578125" style="128" customWidth="1"/>
    <col min="3" max="3" width="4.85546875" style="141" customWidth="1"/>
    <col min="4" max="4" width="3.28515625" style="141" customWidth="1"/>
    <col min="5" max="5" width="60.140625" style="128" customWidth="1"/>
    <col min="6" max="6" width="3.85546875" style="142" customWidth="1"/>
    <col min="7" max="7" width="11.140625" style="128" customWidth="1"/>
    <col min="8" max="8" width="35.7109375" style="128" customWidth="1"/>
    <col min="9" max="16384" width="9.140625" style="128"/>
  </cols>
  <sheetData>
    <row r="1" spans="1:8" s="122" customFormat="1" ht="33.75" customHeight="1" x14ac:dyDescent="0.25">
      <c r="A1" s="268" t="s">
        <v>217</v>
      </c>
      <c r="B1" s="269"/>
      <c r="C1" s="269"/>
      <c r="D1" s="269"/>
      <c r="E1" s="269"/>
      <c r="F1" s="269"/>
      <c r="G1" s="269"/>
      <c r="H1" s="269"/>
    </row>
    <row r="2" spans="1:8" ht="18.75" x14ac:dyDescent="0.25">
      <c r="A2" s="123" t="s">
        <v>218</v>
      </c>
      <c r="B2" s="124" t="s">
        <v>219</v>
      </c>
      <c r="C2" s="125"/>
      <c r="D2" s="125"/>
      <c r="E2" s="123" t="s">
        <v>220</v>
      </c>
      <c r="F2" s="126"/>
      <c r="G2" s="127"/>
      <c r="H2" s="127"/>
    </row>
    <row r="3" spans="1:8" ht="18" x14ac:dyDescent="0.2">
      <c r="A3" s="129" t="s">
        <v>221</v>
      </c>
      <c r="B3" s="130"/>
      <c r="C3" s="131"/>
      <c r="D3" s="131"/>
      <c r="E3" s="130"/>
      <c r="F3" s="126"/>
      <c r="G3" s="127"/>
      <c r="H3" s="127"/>
    </row>
    <row r="4" spans="1:8" ht="30" x14ac:dyDescent="0.2">
      <c r="A4" s="132" t="s">
        <v>222</v>
      </c>
      <c r="B4" s="130" t="s">
        <v>223</v>
      </c>
      <c r="C4" s="131">
        <v>9</v>
      </c>
      <c r="D4" s="131"/>
      <c r="E4" s="130" t="s">
        <v>224</v>
      </c>
      <c r="F4" s="126">
        <v>11</v>
      </c>
      <c r="G4" s="127"/>
      <c r="H4" s="127"/>
    </row>
    <row r="5" spans="1:8" ht="30" x14ac:dyDescent="0.2">
      <c r="A5" s="133"/>
      <c r="B5" s="130" t="s">
        <v>225</v>
      </c>
      <c r="C5" s="131">
        <v>2</v>
      </c>
      <c r="D5" s="131"/>
      <c r="E5" s="130" t="s">
        <v>226</v>
      </c>
      <c r="F5" s="126">
        <v>12</v>
      </c>
      <c r="G5" s="127"/>
      <c r="H5" s="127"/>
    </row>
    <row r="6" spans="1:8" ht="18" x14ac:dyDescent="0.2">
      <c r="A6" s="133"/>
      <c r="B6" s="130" t="s">
        <v>227</v>
      </c>
      <c r="C6" s="131">
        <v>8</v>
      </c>
      <c r="D6" s="131"/>
      <c r="E6" s="130" t="s">
        <v>228</v>
      </c>
      <c r="F6" s="126">
        <v>10</v>
      </c>
      <c r="G6" s="127"/>
      <c r="H6" s="127"/>
    </row>
    <row r="7" spans="1:8" ht="18" x14ac:dyDescent="0.2">
      <c r="A7" s="133"/>
      <c r="B7" s="130"/>
      <c r="C7" s="131"/>
      <c r="D7" s="131"/>
      <c r="E7" s="130"/>
      <c r="F7" s="126">
        <v>5</v>
      </c>
      <c r="G7" s="127"/>
      <c r="H7" s="127"/>
    </row>
    <row r="8" spans="1:8" ht="18" x14ac:dyDescent="0.2">
      <c r="A8" s="133"/>
      <c r="B8" s="130"/>
      <c r="C8" s="131"/>
      <c r="D8" s="131"/>
      <c r="E8" s="130"/>
      <c r="F8" s="126">
        <v>5</v>
      </c>
      <c r="G8" s="127"/>
      <c r="H8" s="127"/>
    </row>
    <row r="9" spans="1:8" ht="18" x14ac:dyDescent="0.2">
      <c r="A9" s="134" t="s">
        <v>229</v>
      </c>
      <c r="B9" s="130" t="s">
        <v>230</v>
      </c>
      <c r="C9" s="131">
        <v>6</v>
      </c>
      <c r="D9" s="131"/>
      <c r="E9" s="130"/>
      <c r="F9" s="126"/>
      <c r="G9" s="127"/>
      <c r="H9" s="127"/>
    </row>
    <row r="10" spans="1:8" ht="18" x14ac:dyDescent="0.2">
      <c r="A10" s="130"/>
      <c r="B10" s="130" t="s">
        <v>231</v>
      </c>
      <c r="C10" s="131">
        <v>6</v>
      </c>
      <c r="D10" s="131"/>
      <c r="E10" s="130"/>
      <c r="F10" s="126"/>
      <c r="G10" s="127"/>
      <c r="H10" s="127"/>
    </row>
    <row r="11" spans="1:8" ht="18" x14ac:dyDescent="0.2">
      <c r="A11" s="135"/>
      <c r="B11" s="130" t="s">
        <v>232</v>
      </c>
      <c r="C11" s="131">
        <v>6</v>
      </c>
      <c r="D11" s="131"/>
      <c r="E11" s="130"/>
      <c r="F11" s="126"/>
      <c r="G11" s="127"/>
      <c r="H11" s="127"/>
    </row>
    <row r="12" spans="1:8" ht="18" x14ac:dyDescent="0.2">
      <c r="A12" s="136"/>
      <c r="B12" s="130" t="s">
        <v>233</v>
      </c>
      <c r="C12" s="131">
        <v>6</v>
      </c>
      <c r="D12" s="131"/>
      <c r="E12" s="130"/>
      <c r="F12" s="126"/>
      <c r="G12" s="127"/>
      <c r="H12" s="127"/>
    </row>
    <row r="13" spans="1:8" ht="18" x14ac:dyDescent="0.2">
      <c r="A13" s="136"/>
      <c r="B13" s="130"/>
      <c r="C13" s="131"/>
      <c r="D13" s="131"/>
      <c r="E13" s="130"/>
      <c r="F13" s="126"/>
      <c r="G13" s="127"/>
      <c r="H13" s="127"/>
    </row>
    <row r="14" spans="1:8" ht="18" x14ac:dyDescent="0.2">
      <c r="A14" s="137" t="s">
        <v>234</v>
      </c>
      <c r="B14" s="130"/>
      <c r="C14" s="131"/>
      <c r="D14" s="131"/>
      <c r="E14" s="130"/>
      <c r="F14" s="126"/>
      <c r="G14" s="127"/>
      <c r="H14" s="127"/>
    </row>
    <row r="15" spans="1:8" ht="31.5" x14ac:dyDescent="0.2">
      <c r="A15" s="138" t="s">
        <v>235</v>
      </c>
      <c r="B15" s="130"/>
      <c r="C15" s="131"/>
      <c r="D15" s="131"/>
      <c r="E15" s="130" t="s">
        <v>236</v>
      </c>
      <c r="F15" s="126"/>
      <c r="G15" s="127"/>
      <c r="H15" s="127"/>
    </row>
    <row r="16" spans="1:8" ht="30" x14ac:dyDescent="0.2">
      <c r="A16" s="136"/>
      <c r="B16" s="130"/>
      <c r="C16" s="131"/>
      <c r="D16" s="131"/>
      <c r="E16" s="130" t="s">
        <v>237</v>
      </c>
      <c r="F16" s="126">
        <v>9</v>
      </c>
      <c r="G16" s="127"/>
      <c r="H16" s="127"/>
    </row>
    <row r="17" spans="1:229" ht="18" x14ac:dyDescent="0.2">
      <c r="A17" s="136"/>
      <c r="B17" s="130"/>
      <c r="C17" s="131"/>
      <c r="D17" s="131"/>
      <c r="E17" s="130"/>
      <c r="F17" s="126"/>
      <c r="G17" s="127"/>
      <c r="H17" s="127"/>
    </row>
    <row r="18" spans="1:229" ht="27.95" customHeight="1" x14ac:dyDescent="0.2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  <c r="GE18" s="139"/>
      <c r="GF18" s="139"/>
      <c r="GG18" s="139"/>
      <c r="GH18" s="139"/>
      <c r="GI18" s="139"/>
      <c r="GJ18" s="139"/>
      <c r="GK18" s="139"/>
      <c r="GL18" s="139"/>
      <c r="GM18" s="139"/>
      <c r="GN18" s="139"/>
      <c r="GO18" s="139"/>
      <c r="GP18" s="139"/>
      <c r="GQ18" s="139"/>
      <c r="GR18" s="139"/>
      <c r="GS18" s="139"/>
      <c r="GT18" s="139"/>
      <c r="GU18" s="139"/>
      <c r="GV18" s="139"/>
      <c r="GW18" s="139"/>
      <c r="GX18" s="139"/>
      <c r="GY18" s="139"/>
      <c r="GZ18" s="139"/>
      <c r="HA18" s="139"/>
      <c r="HB18" s="139"/>
      <c r="HC18" s="139"/>
      <c r="HD18" s="139"/>
      <c r="HE18" s="139"/>
      <c r="HF18" s="139"/>
      <c r="HG18" s="139"/>
      <c r="HH18" s="139"/>
      <c r="HI18" s="139"/>
      <c r="HJ18" s="139"/>
      <c r="HK18" s="139"/>
      <c r="HL18" s="139"/>
      <c r="HM18" s="139"/>
      <c r="HN18" s="139"/>
      <c r="HO18" s="139"/>
      <c r="HP18" s="139"/>
      <c r="HQ18" s="139"/>
      <c r="HR18" s="139"/>
      <c r="HS18" s="139"/>
      <c r="HT18" s="139"/>
      <c r="HU18" s="139"/>
    </row>
    <row r="19" spans="1:229" ht="27.95" customHeight="1" x14ac:dyDescent="0.25">
      <c r="A19" s="140" t="s">
        <v>238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  <c r="GE19" s="139"/>
      <c r="GF19" s="139"/>
      <c r="GG19" s="139"/>
      <c r="GH19" s="139"/>
      <c r="GI19" s="139"/>
      <c r="GJ19" s="139"/>
      <c r="GK19" s="139"/>
      <c r="GL19" s="139"/>
      <c r="GM19" s="139"/>
      <c r="GN19" s="139"/>
      <c r="GO19" s="139"/>
      <c r="GP19" s="139"/>
      <c r="GQ19" s="139"/>
      <c r="GR19" s="139"/>
      <c r="GS19" s="139"/>
      <c r="GT19" s="139"/>
      <c r="GU19" s="139"/>
      <c r="GV19" s="139"/>
      <c r="GW19" s="139"/>
      <c r="GX19" s="139"/>
      <c r="GY19" s="139"/>
      <c r="GZ19" s="139"/>
      <c r="HA19" s="139"/>
      <c r="HB19" s="139"/>
      <c r="HC19" s="139"/>
      <c r="HD19" s="139"/>
      <c r="HE19" s="139"/>
      <c r="HF19" s="139"/>
      <c r="HG19" s="139"/>
      <c r="HH19" s="139"/>
      <c r="HI19" s="139"/>
      <c r="HJ19" s="139"/>
      <c r="HK19" s="139"/>
      <c r="HL19" s="139"/>
      <c r="HM19" s="139"/>
      <c r="HN19" s="139"/>
      <c r="HO19" s="139"/>
      <c r="HP19" s="139"/>
      <c r="HQ19" s="139"/>
      <c r="HR19" s="139"/>
      <c r="HS19" s="139"/>
      <c r="HT19" s="139"/>
      <c r="HU19" s="139"/>
    </row>
    <row r="20" spans="1:229" s="145" customFormat="1" ht="20.25" customHeight="1" x14ac:dyDescent="0.2">
      <c r="A20" s="143" t="s">
        <v>239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/>
      <c r="EB20" s="144"/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4"/>
      <c r="EN20" s="144"/>
      <c r="EO20" s="144"/>
      <c r="EP20" s="144"/>
      <c r="EQ20" s="144"/>
      <c r="ER20" s="144"/>
      <c r="ES20" s="144"/>
      <c r="ET20" s="144"/>
      <c r="EU20" s="144"/>
      <c r="EV20" s="144"/>
      <c r="EW20" s="144"/>
      <c r="EX20" s="144"/>
      <c r="EY20" s="144"/>
      <c r="EZ20" s="144"/>
      <c r="FA20" s="144"/>
      <c r="FB20" s="144"/>
      <c r="FC20" s="144"/>
      <c r="FD20" s="144"/>
      <c r="FE20" s="144"/>
      <c r="FF20" s="144"/>
      <c r="FG20" s="144"/>
      <c r="FH20" s="144"/>
      <c r="FI20" s="144"/>
      <c r="FJ20" s="144"/>
      <c r="FK20" s="144"/>
      <c r="FL20" s="144"/>
      <c r="FM20" s="144"/>
      <c r="FN20" s="144"/>
      <c r="FO20" s="144"/>
      <c r="FP20" s="144"/>
      <c r="FQ20" s="144"/>
      <c r="FR20" s="144"/>
      <c r="FS20" s="144"/>
      <c r="FT20" s="144"/>
      <c r="FU20" s="144"/>
      <c r="FV20" s="144"/>
      <c r="FW20" s="144"/>
      <c r="FX20" s="144"/>
      <c r="FY20" s="144"/>
      <c r="FZ20" s="144"/>
      <c r="GA20" s="144"/>
      <c r="GB20" s="144"/>
      <c r="GC20" s="144"/>
      <c r="GD20" s="144"/>
      <c r="GE20" s="144"/>
      <c r="GF20" s="144"/>
      <c r="GG20" s="144"/>
      <c r="GH20" s="144"/>
      <c r="GI20" s="144"/>
      <c r="GJ20" s="144"/>
      <c r="GK20" s="144"/>
      <c r="GL20" s="144"/>
      <c r="GM20" s="144"/>
      <c r="GN20" s="144"/>
      <c r="GO20" s="144"/>
      <c r="GP20" s="144"/>
      <c r="GQ20" s="144"/>
      <c r="GR20" s="144"/>
      <c r="GS20" s="144"/>
      <c r="GT20" s="144"/>
      <c r="GU20" s="144"/>
      <c r="GV20" s="144"/>
      <c r="GW20" s="144"/>
      <c r="GX20" s="144"/>
      <c r="GY20" s="144"/>
      <c r="GZ20" s="144"/>
      <c r="HA20" s="144"/>
      <c r="HB20" s="144"/>
      <c r="HC20" s="144"/>
      <c r="HD20" s="144"/>
      <c r="HE20" s="144"/>
      <c r="HF20" s="144"/>
      <c r="HG20" s="144"/>
      <c r="HH20" s="144"/>
      <c r="HI20" s="144"/>
      <c r="HJ20" s="144"/>
      <c r="HK20" s="144"/>
      <c r="HL20" s="144"/>
      <c r="HM20" s="144"/>
      <c r="HN20" s="144"/>
      <c r="HO20" s="144"/>
      <c r="HP20" s="144"/>
      <c r="HQ20" s="144"/>
      <c r="HR20" s="144"/>
      <c r="HS20" s="144"/>
      <c r="HT20" s="144"/>
      <c r="HU20" s="144"/>
    </row>
    <row r="21" spans="1:229" s="145" customFormat="1" ht="20.25" customHeight="1" x14ac:dyDescent="0.2">
      <c r="A21" s="146" t="s">
        <v>240</v>
      </c>
      <c r="B21" s="146"/>
      <c r="C21" s="142">
        <v>1</v>
      </c>
      <c r="D21" s="142"/>
      <c r="F21" s="142"/>
    </row>
    <row r="22" spans="1:229" s="145" customFormat="1" ht="20.25" customHeight="1" x14ac:dyDescent="0.2">
      <c r="A22" s="147" t="s">
        <v>241</v>
      </c>
      <c r="C22" s="142"/>
      <c r="D22" s="142"/>
      <c r="F22" s="142"/>
    </row>
    <row r="23" spans="1:229" s="145" customFormat="1" ht="20.25" customHeight="1" x14ac:dyDescent="0.2">
      <c r="A23" s="146" t="s">
        <v>242</v>
      </c>
      <c r="C23" s="142">
        <v>2</v>
      </c>
      <c r="D23" s="142"/>
      <c r="F23" s="142"/>
    </row>
    <row r="24" spans="1:229" s="145" customFormat="1" ht="20.25" customHeight="1" x14ac:dyDescent="0.2">
      <c r="A24" s="146" t="s">
        <v>243</v>
      </c>
      <c r="C24" s="142">
        <v>3</v>
      </c>
      <c r="D24" s="142"/>
      <c r="F24" s="142"/>
    </row>
    <row r="25" spans="1:229" s="145" customFormat="1" ht="20.25" customHeight="1" x14ac:dyDescent="0.2">
      <c r="A25" s="145" t="s">
        <v>244</v>
      </c>
      <c r="C25" s="142"/>
      <c r="D25" s="142"/>
      <c r="F25" s="142"/>
    </row>
    <row r="26" spans="1:229" s="145" customFormat="1" ht="20.25" customHeight="1" x14ac:dyDescent="0.2">
      <c r="A26" s="147" t="s">
        <v>245</v>
      </c>
      <c r="C26" s="142"/>
      <c r="D26" s="142"/>
      <c r="F26" s="142"/>
    </row>
    <row r="27" spans="1:229" s="145" customFormat="1" ht="20.25" customHeight="1" x14ac:dyDescent="0.2">
      <c r="A27" s="146" t="s">
        <v>246</v>
      </c>
      <c r="C27" s="142">
        <v>4</v>
      </c>
      <c r="D27" s="142"/>
      <c r="F27" s="142"/>
    </row>
    <row r="28" spans="1:229" s="145" customFormat="1" ht="20.25" customHeight="1" x14ac:dyDescent="0.2">
      <c r="A28" s="146" t="s">
        <v>247</v>
      </c>
      <c r="C28" s="142">
        <v>5</v>
      </c>
      <c r="D28" s="142"/>
      <c r="F28" s="142"/>
    </row>
    <row r="29" spans="1:229" s="145" customFormat="1" ht="20.25" customHeight="1" x14ac:dyDescent="0.2">
      <c r="A29" s="147" t="s">
        <v>248</v>
      </c>
      <c r="C29" s="142"/>
      <c r="D29" s="142"/>
      <c r="F29" s="142"/>
    </row>
    <row r="30" spans="1:229" s="159" customFormat="1" ht="20.25" customHeight="1" x14ac:dyDescent="0.2">
      <c r="A30" s="158" t="s">
        <v>262</v>
      </c>
      <c r="C30" s="160"/>
      <c r="D30" s="160"/>
      <c r="F30" s="160"/>
    </row>
    <row r="31" spans="1:229" s="145" customFormat="1" ht="20.25" customHeight="1" x14ac:dyDescent="0.2">
      <c r="A31" s="146" t="s">
        <v>249</v>
      </c>
      <c r="C31" s="142">
        <v>6</v>
      </c>
      <c r="D31" s="142"/>
      <c r="F31" s="142"/>
    </row>
    <row r="32" spans="1:229" s="145" customFormat="1" ht="20.25" customHeight="1" x14ac:dyDescent="0.2">
      <c r="A32" s="146" t="s">
        <v>250</v>
      </c>
      <c r="C32" s="142">
        <v>7</v>
      </c>
      <c r="D32" s="142"/>
      <c r="F32" s="142"/>
    </row>
    <row r="33" spans="1:6" s="145" customFormat="1" ht="20.25" customHeight="1" x14ac:dyDescent="0.2">
      <c r="A33" s="148" t="s">
        <v>251</v>
      </c>
      <c r="C33" s="142"/>
      <c r="D33" s="142"/>
      <c r="F33" s="142"/>
    </row>
    <row r="34" spans="1:6" s="145" customFormat="1" ht="20.25" customHeight="1" x14ac:dyDescent="0.2">
      <c r="A34" s="270" t="s">
        <v>252</v>
      </c>
      <c r="B34" s="270"/>
      <c r="C34" s="142">
        <v>8</v>
      </c>
      <c r="D34" s="142"/>
      <c r="F34" s="142"/>
    </row>
    <row r="35" spans="1:6" s="145" customFormat="1" ht="20.25" customHeight="1" x14ac:dyDescent="0.2">
      <c r="A35" s="148" t="s">
        <v>253</v>
      </c>
      <c r="C35" s="142"/>
      <c r="D35" s="142"/>
      <c r="F35" s="142"/>
    </row>
    <row r="36" spans="1:6" s="145" customFormat="1" ht="20.25" customHeight="1" x14ac:dyDescent="0.2">
      <c r="A36" s="270" t="s">
        <v>254</v>
      </c>
      <c r="B36" s="270"/>
      <c r="C36" s="142">
        <v>9</v>
      </c>
      <c r="D36" s="142"/>
      <c r="F36" s="142"/>
    </row>
    <row r="37" spans="1:6" s="145" customFormat="1" ht="20.25" customHeight="1" x14ac:dyDescent="0.2">
      <c r="A37" s="157" t="s">
        <v>255</v>
      </c>
      <c r="B37" s="155"/>
      <c r="C37" s="142"/>
      <c r="D37" s="142"/>
      <c r="F37" s="142"/>
    </row>
    <row r="38" spans="1:6" s="145" customFormat="1" ht="20.25" customHeight="1" x14ac:dyDescent="0.2">
      <c r="A38" s="272" t="s">
        <v>256</v>
      </c>
      <c r="B38" s="272"/>
      <c r="C38" s="142">
        <v>10</v>
      </c>
      <c r="D38" s="142"/>
      <c r="F38" s="142"/>
    </row>
    <row r="39" spans="1:6" s="145" customFormat="1" ht="20.25" customHeight="1" x14ac:dyDescent="0.2">
      <c r="A39" s="157" t="s">
        <v>257</v>
      </c>
      <c r="B39" s="155"/>
      <c r="C39" s="142"/>
      <c r="D39" s="142"/>
      <c r="F39" s="142"/>
    </row>
    <row r="40" spans="1:6" s="145" customFormat="1" ht="20.25" customHeight="1" x14ac:dyDescent="0.2">
      <c r="A40" s="156" t="s">
        <v>258</v>
      </c>
      <c r="B40" s="155"/>
      <c r="C40" s="142">
        <v>11</v>
      </c>
      <c r="D40" s="142"/>
      <c r="F40" s="142"/>
    </row>
    <row r="41" spans="1:6" s="145" customFormat="1" ht="20.25" customHeight="1" x14ac:dyDescent="0.2">
      <c r="A41" s="273" t="s">
        <v>259</v>
      </c>
      <c r="B41" s="273"/>
      <c r="C41" s="142"/>
      <c r="D41" s="142"/>
      <c r="F41" s="142"/>
    </row>
    <row r="42" spans="1:6" s="145" customFormat="1" ht="20.25" customHeight="1" x14ac:dyDescent="0.2">
      <c r="A42" s="272" t="s">
        <v>260</v>
      </c>
      <c r="B42" s="272"/>
      <c r="C42" s="142">
        <v>12</v>
      </c>
      <c r="D42" s="142"/>
      <c r="F42" s="142"/>
    </row>
    <row r="43" spans="1:6" s="145" customFormat="1" ht="32.25" customHeight="1" x14ac:dyDescent="0.2">
      <c r="A43" s="271" t="s">
        <v>261</v>
      </c>
      <c r="B43" s="271"/>
      <c r="C43" s="271"/>
      <c r="D43" s="271"/>
      <c r="F43" s="142"/>
    </row>
  </sheetData>
  <mergeCells count="7">
    <mergeCell ref="A1:H1"/>
    <mergeCell ref="A34:B34"/>
    <mergeCell ref="A43:D43"/>
    <mergeCell ref="A36:B36"/>
    <mergeCell ref="A38:B38"/>
    <mergeCell ref="A42:B42"/>
    <mergeCell ref="A41:B41"/>
  </mergeCells>
  <hyperlinks>
    <hyperlink ref="A21" r:id="rId1" xr:uid="{572A7451-1310-44CF-A5C5-F982135DB6A8}"/>
    <hyperlink ref="A23" r:id="rId2" xr:uid="{C94DDF1B-2E71-4C16-948B-66D0114969E6}"/>
    <hyperlink ref="A24" r:id="rId3" xr:uid="{FFABF3EC-D8E1-4B13-9BB2-29AEDACD3161}"/>
    <hyperlink ref="A27" r:id="rId4" location=":~:text=Kansas%20is%20ranked%203rd%20at,behind%20only%20Oklahoma%20and%20Florida. " xr:uid="{E81A3972-9AEE-45ED-8519-1E630EBE2A99}"/>
    <hyperlink ref="A28" r:id="rId5" xr:uid="{006748B1-748D-433C-A29B-9D383E003F73}"/>
    <hyperlink ref="A31" r:id="rId6" xr:uid="{25DE9116-533C-40AB-B45F-B88E0DC12B8F}"/>
    <hyperlink ref="A32" r:id="rId7" xr:uid="{A4738C96-A195-4690-B399-F9D96281A869}"/>
    <hyperlink ref="A34" r:id="rId8" xr:uid="{716586CB-0FFA-42C7-846C-17FA2E92729D}"/>
    <hyperlink ref="A36" r:id="rId9" xr:uid="{D0664B90-1BDC-40C6-AA60-BF2B06819619}"/>
    <hyperlink ref="A38" r:id="rId10" xr:uid="{36B84D8A-F8D7-44C0-968B-5A3DA2B76526}"/>
    <hyperlink ref="A40" r:id="rId11" xr:uid="{8ABD4413-DD1F-44B5-8141-FD505FFBD400}"/>
    <hyperlink ref="A42" r:id="rId12" xr:uid="{59D7DA28-0797-4CE7-8514-1EAEEFCF0F28}"/>
    <hyperlink ref="A30" r:id="rId13" display="https://gcc02.safelinks.protection.outlook.com/?url=https%3A%2F%2Fmaps.kdhe.state.ks.us%2Fksephtcountyprofiles%2F%3Fpage%3DPage&amp;data=05%7C02%7Ccarrie.welch%40ks.gov%7C8d6fc019ada14893b29008dcc3bf4e31%7Cdcae8101c92d480cbc43c6761ccccc5a%7C0%7C0%7C638600473662254404%7CUnknown%7CTWFpbGZsb3d8eyJWIjoiMC4wLjAwMDAiLCJQIjoiV2luMzIiLCJBTiI6Ik1haWwiLCJXVCI6Mn0%3D%7C0%7C%7C%7C&amp;sdata=%2Bu11wUJWj0Hyfew74uh4FE6hfvAYdeJmw5Uk2CkPNMA%3D&amp;reserved=0" xr:uid="{5B9BE1DD-0466-43CA-865B-4B232ECBD1FA}"/>
  </hyperlinks>
  <pageMargins left="0.7" right="0.7" top="0.75" bottom="0.75" header="0.3" footer="0.3"/>
  <pageSetup orientation="portrait"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27576DAAB5FD47900E9D808D4C4F92" ma:contentTypeVersion="16" ma:contentTypeDescription="Create a new document." ma:contentTypeScope="" ma:versionID="82122ffdef9ba64bd1036cb7b37cfb10">
  <xsd:schema xmlns:xsd="http://www.w3.org/2001/XMLSchema" xmlns:xs="http://www.w3.org/2001/XMLSchema" xmlns:p="http://schemas.microsoft.com/office/2006/metadata/properties" xmlns:ns2="d2a409f1-6ee9-4bc9-ac34-4640fe404815" xmlns:ns3="507d3def-f61c-48ee-891a-2805ba917e58" targetNamespace="http://schemas.microsoft.com/office/2006/metadata/properties" ma:root="true" ma:fieldsID="a275a6e8245690b2b45f3edd08c89c1d" ns2:_="" ns3:_="">
    <xsd:import namespace="d2a409f1-6ee9-4bc9-ac34-4640fe404815"/>
    <xsd:import namespace="507d3def-f61c-48ee-891a-2805ba917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409f1-6ee9-4bc9-ac34-4640fe4048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760d659-d1b8-47d0-a454-1bb206a607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d3def-f61c-48ee-891a-2805ba917e5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2def21b-405c-4bbe-9f06-9ea11bce52ee}" ma:internalName="TaxCatchAll" ma:showField="CatchAllData" ma:web="507d3def-f61c-48ee-891a-2805ba917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a409f1-6ee9-4bc9-ac34-4640fe404815">
      <Terms xmlns="http://schemas.microsoft.com/office/infopath/2007/PartnerControls"/>
    </lcf76f155ced4ddcb4097134ff3c332f>
    <TaxCatchAll xmlns="507d3def-f61c-48ee-891a-2805ba917e58" xsi:nil="true"/>
  </documentManagement>
</p:properties>
</file>

<file path=customXml/itemProps1.xml><?xml version="1.0" encoding="utf-8"?>
<ds:datastoreItem xmlns:ds="http://schemas.openxmlformats.org/officeDocument/2006/customXml" ds:itemID="{80CBFFDD-1F6C-483E-9247-E17CA9D27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409f1-6ee9-4bc9-ac34-4640fe404815"/>
    <ds:schemaRef ds:uri="507d3def-f61c-48ee-891a-2805ba917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5FDD6F-D5E9-416D-BCAC-9E5B63F267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7E9AD2-AC72-4701-83B3-70B235D934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07d3def-f61c-48ee-891a-2805ba917e58"/>
    <ds:schemaRef ds:uri="http://purl.org/dc/terms/"/>
    <ds:schemaRef ds:uri="http://schemas.openxmlformats.org/package/2006/metadata/core-properties"/>
    <ds:schemaRef ds:uri="d2a409f1-6ee9-4bc9-ac34-4640fe40481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 for use</vt:lpstr>
      <vt:lpstr>IPC RISK ASSESSMENT </vt:lpstr>
      <vt:lpstr>Prioritized Risks</vt:lpstr>
      <vt:lpstr>Resources</vt:lpstr>
      <vt:lpstr>Geographic Assessment Example</vt:lpstr>
      <vt:lpstr>Potential_Risks</vt:lpstr>
      <vt:lpstr>'IPC RISK ASSESSMENT '!Print_Area</vt:lpstr>
      <vt:lpstr>'IPC RISK ASSESSMENT '!Print_Titles</vt:lpstr>
      <vt:lpstr>Relative_Prioritized_Risks</vt:lpstr>
    </vt:vector>
  </TitlesOfParts>
  <Manager/>
  <Company>Add text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IPC Risk Assessment</dc:subject>
  <dc:creator>sguidry</dc:creator>
  <cp:keywords/>
  <dc:description/>
  <cp:lastModifiedBy>Beckie Archer</cp:lastModifiedBy>
  <cp:revision/>
  <dcterms:created xsi:type="dcterms:W3CDTF">2008-12-19T20:25:32Z</dcterms:created>
  <dcterms:modified xsi:type="dcterms:W3CDTF">2025-01-23T20:12:04Z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0x0101007627576DAAB5FD47900E9D808D4C4F92</vt:lpwstr>
  </property>
  <property fmtid="{D5CDD505-2E9C-101B-9397-08002B2CF9AE}" pid="3" name="MediaServiceImageTags">
    <vt:lpwstr/>
  </property>
</Properties>
</file>